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airney\Desktop\Temp\TMV\Panel contract\"/>
    </mc:Choice>
  </mc:AlternateContent>
  <bookViews>
    <workbookView xWindow="0" yWindow="0" windowWidth="22836" windowHeight="9792" activeTab="3"/>
  </bookViews>
  <sheets>
    <sheet name="Summary " sheetId="21" r:id="rId1"/>
    <sheet name="Roadworks and Earthworks" sheetId="24" r:id="rId2"/>
    <sheet name="Drainage" sheetId="25" r:id="rId3"/>
    <sheet name="Site Clearance" sheetId="26" r:id="rId4"/>
    <sheet name="Macro Data" sheetId="16" state="hidden" r:id="rId5"/>
  </sheets>
  <definedNames>
    <definedName name="Construction_Works" localSheetId="0">#REF!</definedName>
    <definedName name="Construction_Works">#REF!</definedName>
    <definedName name="Diff_FEC1_PAC2">'Macro Data'!$D$5</definedName>
    <definedName name="Diff_FEC2_FEC1">'Macro Data'!$D$6</definedName>
    <definedName name="Diff_Land3_Land2">'Macro Data'!$D$8</definedName>
    <definedName name="Diff_PAC1_ROC2">'Macro Data'!$D$3</definedName>
    <definedName name="Diff_PAC2_PAC1">'Macro Data'!$D$4</definedName>
    <definedName name="Diff_Report1_FEC2">'Macro Data'!$D$10</definedName>
    <definedName name="Diff_Report2_Report3" localSheetId="0">'Macro Data'!#REF!</definedName>
    <definedName name="Diff_Report2_Report3">'Macro Data'!#REF!</definedName>
    <definedName name="Diff_ROC2_ROC1">'Macro Data'!$D$2</definedName>
    <definedName name="Difference">'Macro Data'!$B$3</definedName>
    <definedName name="FEC1_Construction" localSheetId="0">#REF!</definedName>
    <definedName name="FEC1_Construction">#REF!</definedName>
    <definedName name="FEC1_full_list" localSheetId="0">#REF!</definedName>
    <definedName name="FEC1_full_list">#REF!</definedName>
    <definedName name="FEC1_Ins_Total_Contingency" localSheetId="0">#REF!</definedName>
    <definedName name="FEC1_Ins_Total_Contingency">#REF!</definedName>
    <definedName name="FEC1_Insert_Start" localSheetId="0">#REF!</definedName>
    <definedName name="FEC1_Insert_Start">#REF!</definedName>
    <definedName name="FEC1_List_Start" localSheetId="0">#REF!</definedName>
    <definedName name="FEC1_List_Start">#REF!</definedName>
    <definedName name="FEC1_partial_list" localSheetId="0">#REF!</definedName>
    <definedName name="FEC1_partial_list">#REF!</definedName>
    <definedName name="FEC1_Price_Contingency" localSheetId="0">#REF!</definedName>
    <definedName name="FEC1_Price_Contingency">#REF!</definedName>
    <definedName name="FEC1_Total_Contingency" localSheetId="0">#REF!</definedName>
    <definedName name="FEC1_Total_Contingency">#REF!</definedName>
    <definedName name="FEC1Count">'Macro Data'!$B$5</definedName>
    <definedName name="FEC2_Construction" localSheetId="0">#REF!</definedName>
    <definedName name="FEC2_Construction">#REF!</definedName>
    <definedName name="FEC2_full_list" localSheetId="0">#REF!</definedName>
    <definedName name="FEC2_full_list">#REF!</definedName>
    <definedName name="FEC2_Insert_Start" localSheetId="0">#REF!</definedName>
    <definedName name="FEC2_Insert_Start">#REF!</definedName>
    <definedName name="FEC2_item_list" localSheetId="0">#REF!</definedName>
    <definedName name="FEC2_item_list">#REF!</definedName>
    <definedName name="FEC2_List_Original_Contract" localSheetId="0">#REF!</definedName>
    <definedName name="FEC2_List_Original_Contract">#REF!</definedName>
    <definedName name="FEC2_List_Start" localSheetId="0">#REF!</definedName>
    <definedName name="FEC2_List_Start">#REF!</definedName>
    <definedName name="FEC2_List_Works_Contingency" localSheetId="0">#REF!</definedName>
    <definedName name="FEC2_List_Works_Contingency">#REF!</definedName>
    <definedName name="FEC2Count">'Macro Data'!$B$6</definedName>
    <definedName name="FEC2ItemCount">'Macro Data'!$B$9</definedName>
    <definedName name="Land2_Compensation_Total" localSheetId="0">#REF!</definedName>
    <definedName name="Land2_Compensation_Total">#REF!</definedName>
    <definedName name="Land2_full_list" localSheetId="0">#REF!</definedName>
    <definedName name="Land2_full_list">#REF!</definedName>
    <definedName name="Land2_Ins_Compensation_Total" localSheetId="0">#REF!</definedName>
    <definedName name="Land2_Ins_Compensation_Total">#REF!</definedName>
    <definedName name="Land2_Ins_Net_Land" localSheetId="0">#REF!</definedName>
    <definedName name="Land2_Ins_Net_Land">#REF!</definedName>
    <definedName name="Land2_Ins_Net_Land_Cost_Total" localSheetId="0">#REF!</definedName>
    <definedName name="Land2_Ins_Net_Land_Cost_Total">#REF!</definedName>
    <definedName name="Land2_Ins_Total_Land" localSheetId="0">#REF!</definedName>
    <definedName name="Land2_Ins_Total_Land">#REF!</definedName>
    <definedName name="Land2_Net_Land" localSheetId="0">#REF!</definedName>
    <definedName name="Land2_Net_Land">#REF!</definedName>
    <definedName name="Land2_Net_Land_Cost_Total" localSheetId="0">#REF!</definedName>
    <definedName name="Land2_Net_Land_Cost_Total">#REF!</definedName>
    <definedName name="Land2_Partial_list" localSheetId="0">#REF!</definedName>
    <definedName name="Land2_Partial_list">#REF!</definedName>
    <definedName name="Land2_Total_Land" localSheetId="0">#REF!</definedName>
    <definedName name="Land2_Total_Land">#REF!</definedName>
    <definedName name="Land2Count">'Macro Data'!$B$7</definedName>
    <definedName name="Land3_Bottom_of_Range" localSheetId="0">#REF!</definedName>
    <definedName name="Land3_Bottom_of_Range">#REF!</definedName>
    <definedName name="Land3_Compensation_Contingency" localSheetId="0">#REF!</definedName>
    <definedName name="Land3_Compensation_Contingency">#REF!</definedName>
    <definedName name="Land3_Compensation_Total" localSheetId="0">#REF!</definedName>
    <definedName name="Land3_Compensation_Total">#REF!</definedName>
    <definedName name="Land3_full_list" localSheetId="0">#REF!</definedName>
    <definedName name="Land3_full_list">#REF!</definedName>
    <definedName name="Land3_Ins_Compensation_Contingency" localSheetId="0">#REF!</definedName>
    <definedName name="Land3_Ins_Compensation_Contingency">#REF!</definedName>
    <definedName name="Land3_Ins_Compensation_Total" localSheetId="0">#REF!</definedName>
    <definedName name="Land3_Ins_Compensation_Total">#REF!</definedName>
    <definedName name="Land3_Ins_Net_Land" localSheetId="0">#REF!</definedName>
    <definedName name="Land3_Ins_Net_Land">#REF!</definedName>
    <definedName name="Land3_Ins_Net_Land_Cost_Total" localSheetId="0">#REF!</definedName>
    <definedName name="Land3_Ins_Net_Land_Cost_Total">#REF!</definedName>
    <definedName name="Land3_Ins_Price_Contingency" localSheetId="0">#REF!</definedName>
    <definedName name="Land3_Ins_Price_Contingency">#REF!</definedName>
    <definedName name="Land3_Ins_Total_Land" localSheetId="0">#REF!</definedName>
    <definedName name="Land3_Ins_Total_Land">#REF!</definedName>
    <definedName name="Land3_Insert_Start" localSheetId="0">#REF!</definedName>
    <definedName name="Land3_Insert_Start">#REF!</definedName>
    <definedName name="Land3_List_Start" localSheetId="0">#REF!</definedName>
    <definedName name="Land3_List_Start">#REF!</definedName>
    <definedName name="Land3_Net_Land" localSheetId="0">#REF!</definedName>
    <definedName name="Land3_Net_Land">#REF!</definedName>
    <definedName name="Land3_Net_Land_Cost_Total" localSheetId="0">#REF!</definedName>
    <definedName name="Land3_Net_Land_Cost_Total">#REF!</definedName>
    <definedName name="Land3_Partial_list" localSheetId="0">#REF!</definedName>
    <definedName name="Land3_Partial_list">#REF!</definedName>
    <definedName name="Land3_Price_Contingency" localSheetId="0">#REF!</definedName>
    <definedName name="Land3_Price_Contingency">#REF!</definedName>
    <definedName name="Land3_Total_Land" localSheetId="0">#REF!</definedName>
    <definedName name="Land3_Total_Land">#REF!</definedName>
    <definedName name="Land3_Update_Start" localSheetId="0">#REF!</definedName>
    <definedName name="Land3_Update_Start">#REF!</definedName>
    <definedName name="Land3Count">'Macro Data'!$B$8</definedName>
    <definedName name="PAC1_Construction" localSheetId="0">#REF!</definedName>
    <definedName name="PAC1_Construction">#REF!</definedName>
    <definedName name="PAC1_full_list" localSheetId="0">#REF!</definedName>
    <definedName name="PAC1_full_list">#REF!</definedName>
    <definedName name="PAC1_Ins_Total_Contingency" localSheetId="0">#REF!</definedName>
    <definedName name="PAC1_Ins_Total_Contingency">#REF!</definedName>
    <definedName name="PAC1_Insert_Start" localSheetId="0">#REF!</definedName>
    <definedName name="PAC1_Insert_Start">#REF!</definedName>
    <definedName name="PAC1_List_Start" localSheetId="0">#REF!</definedName>
    <definedName name="PAC1_List_Start">#REF!</definedName>
    <definedName name="PAC1_Total_Contingency" localSheetId="0">#REF!</definedName>
    <definedName name="PAC1_Total_Contingency">#REF!</definedName>
    <definedName name="PAC1Count">'Macro Data'!$B$3</definedName>
    <definedName name="PAC2_Construction" localSheetId="0">#REF!</definedName>
    <definedName name="PAC2_Construction">#REF!</definedName>
    <definedName name="PAC2_full_list" localSheetId="0">#REF!</definedName>
    <definedName name="PAC2_full_list">#REF!</definedName>
    <definedName name="PAC2_Ins_Total_Contingency" localSheetId="0">#REF!</definedName>
    <definedName name="PAC2_Ins_Total_Contingency">#REF!</definedName>
    <definedName name="PAC2_Insert_Start" localSheetId="0">#REF!</definedName>
    <definedName name="PAC2_Insert_Start">#REF!</definedName>
    <definedName name="PAC2_List_Start" localSheetId="0">#REF!</definedName>
    <definedName name="PAC2_List_Start">#REF!</definedName>
    <definedName name="PAC2_Price_Contingency" localSheetId="0">#REF!</definedName>
    <definedName name="PAC2_Price_Contingency">#REF!</definedName>
    <definedName name="PAC2_Total_Contingency" localSheetId="0">#REF!</definedName>
    <definedName name="PAC2_Total_Contingency">#REF!</definedName>
    <definedName name="PAC2Count">'Macro Data'!$B$4</definedName>
    <definedName name="_xlnm.Print_Area" localSheetId="2">Drainage!$A$1:$F$37</definedName>
    <definedName name="_xlnm.Print_Area" localSheetId="1">'Roadworks and Earthworks'!$A$1:$F$42</definedName>
    <definedName name="_xlnm.Print_Area" localSheetId="3">'Site Clearance'!$A$1:$F$33</definedName>
    <definedName name="_xlnm.Print_Area" localSheetId="0">'Summary '!$A$1:$D$14</definedName>
    <definedName name="_xlnm.Print_Titles" localSheetId="0">'Summary '!$1:$7</definedName>
    <definedName name="Project_Name" localSheetId="0">#REF!</definedName>
    <definedName name="Project_Name">#REF!</definedName>
    <definedName name="Report1_Bottom_of_Range" localSheetId="0">#REF!</definedName>
    <definedName name="Report1_Bottom_of_Range">#REF!</definedName>
    <definedName name="Report1_Construction_Works" localSheetId="0">#REF!</definedName>
    <definedName name="Report1_Construction_Works">#REF!</definedName>
    <definedName name="Report1_Cum_Conting" localSheetId="0">#REF!</definedName>
    <definedName name="Report1_Cum_Conting">#REF!</definedName>
    <definedName name="Report1_Cum_Conting_Start" localSheetId="0">#REF!</definedName>
    <definedName name="Report1_Cum_Conting_Start">#REF!</definedName>
    <definedName name="Report1_Cum_Exp" localSheetId="0">#REF!</definedName>
    <definedName name="Report1_Cum_Exp">#REF!</definedName>
    <definedName name="Report1_Cum_Exp_Start" localSheetId="0">#REF!</definedName>
    <definedName name="Report1_Cum_Exp_Start">#REF!</definedName>
    <definedName name="Report1_Font_Set" localSheetId="0">#REF!</definedName>
    <definedName name="Report1_Font_Set">#REF!</definedName>
    <definedName name="Report1_Full_List" localSheetId="0">#REF!</definedName>
    <definedName name="Report1_Full_List">#REF!</definedName>
    <definedName name="Report1_Ins_Contingency_Usage_This_Month" localSheetId="0">#REF!</definedName>
    <definedName name="Report1_Ins_Contingency_Usage_This_Month">#REF!</definedName>
    <definedName name="Report1_Ins_Current_Project_Commitment" localSheetId="0">#REF!</definedName>
    <definedName name="Report1_Ins_Current_Project_Commitment">#REF!</definedName>
    <definedName name="Report1_Ins_Expenditure_This_Month" localSheetId="0">#REF!</definedName>
    <definedName name="Report1_Ins_Expenditure_This_Month">#REF!</definedName>
    <definedName name="Report1_Ins_Forecast_Contingency_Usage" localSheetId="0">#REF!</definedName>
    <definedName name="Report1_Ins_Forecast_Contingency_Usage">#REF!</definedName>
    <definedName name="Report1_Ins_Forecast_Total_Expenditure" localSheetId="0">#REF!</definedName>
    <definedName name="Report1_Ins_Forecast_Total_Expenditure">#REF!</definedName>
    <definedName name="Report1_Ins_Original_Contract_Commitment" localSheetId="0">#REF!</definedName>
    <definedName name="Report1_Ins_Original_Contract_Commitment">#REF!</definedName>
    <definedName name="Report1_Ins_Remaining_Contingency" localSheetId="0">#REF!</definedName>
    <definedName name="Report1_Ins_Remaining_Contingency">#REF!</definedName>
    <definedName name="Report1_Ins_Remaining_Project_Commitment" localSheetId="0">#REF!</definedName>
    <definedName name="Report1_Ins_Remaining_Project_Commitment">#REF!</definedName>
    <definedName name="Report1_Ins_Total_Allocation_All_Years" localSheetId="0">#REF!</definedName>
    <definedName name="Report1_Ins_Total_Allocation_All_Years">#REF!</definedName>
    <definedName name="Report1_Item_List" localSheetId="0">#REF!</definedName>
    <definedName name="Report1_Item_List">#REF!</definedName>
    <definedName name="Report1_Item_List_Start" localSheetId="0">#REF!</definedName>
    <definedName name="Report1_Item_List_Start">#REF!</definedName>
    <definedName name="Report1_List_Contingency_Usage_This_Month" localSheetId="0">#REF!</definedName>
    <definedName name="Report1_List_Contingency_Usage_This_Month">#REF!</definedName>
    <definedName name="Report1_List_Contingency_Usage_To_Date" localSheetId="0">#REF!</definedName>
    <definedName name="Report1_List_Contingency_Usage_To_Date">#REF!</definedName>
    <definedName name="Report1_List_Current_Project_Commitment" localSheetId="0">#REF!</definedName>
    <definedName name="Report1_List_Current_Project_Commitment">#REF!</definedName>
    <definedName name="Report1_List_Expenditure_This_Month" localSheetId="0">#REF!</definedName>
    <definedName name="Report1_List_Expenditure_This_Month">#REF!</definedName>
    <definedName name="Report1_List_Expenditure_To_Date" localSheetId="0">#REF!</definedName>
    <definedName name="Report1_List_Expenditure_To_Date">#REF!</definedName>
    <definedName name="Report1_List_Forecast_Contingency_Usage" localSheetId="0">#REF!</definedName>
    <definedName name="Report1_List_Forecast_Contingency_Usage">#REF!</definedName>
    <definedName name="Report1_List_Forecast_Total_Expenditure" localSheetId="0">#REF!</definedName>
    <definedName name="Report1_List_Forecast_Total_Expenditure">#REF!</definedName>
    <definedName name="Report1_List_Original_Contract_Commitment" localSheetId="0">#REF!</definedName>
    <definedName name="Report1_List_Original_Contract_Commitment">#REF!</definedName>
    <definedName name="Report1_List_Other_Contingency_Usage_To_Date" localSheetId="0">#REF!</definedName>
    <definedName name="Report1_List_Other_Contingency_Usage_To_Date">#REF!</definedName>
    <definedName name="Report1_List_Other_Expenditure_To_Date" localSheetId="0">#REF!</definedName>
    <definedName name="Report1_List_Other_Expenditure_To_Date">#REF!</definedName>
    <definedName name="Report1_List_Remaining_Contingency" localSheetId="0">#REF!</definedName>
    <definedName name="Report1_List_Remaining_Contingency">#REF!</definedName>
    <definedName name="Report1_List_Remaining_Project_Commitment" localSheetId="0">#REF!</definedName>
    <definedName name="Report1_List_Remaining_Project_Commitment">#REF!</definedName>
    <definedName name="Report1_List_Total_Allocation_All_Years" localSheetId="0">#REF!</definedName>
    <definedName name="Report1_List_Total_Allocation_All_Years">#REF!</definedName>
    <definedName name="Report1_Original_Contingency_Start" localSheetId="0">#REF!</definedName>
    <definedName name="Report1_Original_Contingency_Start">#REF!</definedName>
    <definedName name="Report1_Original_Contract_Start" localSheetId="0">#REF!</definedName>
    <definedName name="Report1_Original_Contract_Start">#REF!</definedName>
    <definedName name="Report1_Other_Cum_Conting_Start" localSheetId="0">#REF!</definedName>
    <definedName name="Report1_Other_Cum_Conting_Start">#REF!</definedName>
    <definedName name="Report1_Other_Cum_Exp_Start" localSheetId="0">#REF!</definedName>
    <definedName name="Report1_Other_Cum_Exp_Start">#REF!</definedName>
    <definedName name="Report1_Print_Area" localSheetId="0">#REF!</definedName>
    <definedName name="Report1_Print_Area">#REF!</definedName>
    <definedName name="Report1Count">'Macro Data'!$B$10</definedName>
    <definedName name="ROC1_full_list" localSheetId="0">#REF!</definedName>
    <definedName name="ROC1_full_list">#REF!</definedName>
    <definedName name="ROC1_List_Start" localSheetId="0">#REF!</definedName>
    <definedName name="ROC1_List_Start">#REF!</definedName>
    <definedName name="ROC1Count">'Macro Data'!$B$1</definedName>
    <definedName name="ROC2_full_list" localSheetId="0">#REF!</definedName>
    <definedName name="ROC2_full_list">#REF!</definedName>
    <definedName name="ROC2_Insert_Start" localSheetId="0">#REF!</definedName>
    <definedName name="ROC2_Insert_Start">#REF!</definedName>
    <definedName name="ROC2_List_Start" localSheetId="0">#REF!</definedName>
    <definedName name="ROC2_List_Start">#REF!</definedName>
    <definedName name="ROC2Count">'Macro Data'!$B$2</definedName>
    <definedName name="Z_8CA5818C_CFBF_4102_B949_6EBF03993CF0_.wvu.PrintTitles" localSheetId="0" hidden="1">'Summary '!$7:$7</definedName>
  </definedNames>
  <calcPr calcId="162913"/>
  <customWorkbookViews>
    <customWorkbookView name="Information Services - Personal View" guid="{8CA5818C-CFBF-4102-B949-6EBF03993CF0}" mergeInterval="0" personalView="1" maximized="1" windowWidth="1916" windowHeight="851" tabRatio="734" activeSheetId="10"/>
  </customWorkbookViews>
</workbook>
</file>

<file path=xl/calcChain.xml><?xml version="1.0" encoding="utf-8"?>
<calcChain xmlns="http://schemas.openxmlformats.org/spreadsheetml/2006/main">
  <c r="F15" i="25" l="1"/>
  <c r="F13" i="24" l="1"/>
  <c r="F22" i="25" l="1"/>
  <c r="F23" i="25"/>
  <c r="F24" i="25"/>
  <c r="F25" i="25"/>
  <c r="F26" i="25"/>
  <c r="F27" i="25"/>
  <c r="F28" i="25"/>
  <c r="F18" i="26"/>
  <c r="F19" i="26"/>
  <c r="F20" i="26"/>
  <c r="F21" i="26"/>
  <c r="F22" i="26"/>
  <c r="F23" i="26"/>
  <c r="F24" i="26"/>
  <c r="F26" i="24"/>
  <c r="F27" i="24"/>
  <c r="F28" i="24"/>
  <c r="F29" i="24"/>
  <c r="F30" i="24"/>
  <c r="F31" i="24"/>
  <c r="F32" i="24"/>
  <c r="F27" i="26" l="1"/>
  <c r="F17" i="26"/>
  <c r="F14" i="25"/>
  <c r="F31" i="25"/>
  <c r="F21" i="25"/>
  <c r="F25" i="24"/>
  <c r="F35" i="24" l="1"/>
  <c r="F11" i="26"/>
  <c r="F14" i="26"/>
  <c r="F10" i="26"/>
  <c r="F29" i="26" l="1"/>
  <c r="F18" i="25"/>
  <c r="F11" i="25"/>
  <c r="F10" i="25"/>
  <c r="F13" i="25"/>
  <c r="F22" i="24"/>
  <c r="F19" i="24"/>
  <c r="F18" i="24"/>
  <c r="F17" i="24"/>
  <c r="F16" i="24"/>
  <c r="F12" i="24"/>
  <c r="F11" i="24"/>
  <c r="F10" i="24"/>
  <c r="F31" i="26" l="1"/>
  <c r="F33" i="26" s="1"/>
  <c r="C11" i="21" s="1"/>
  <c r="F38" i="24"/>
  <c r="F33" i="25"/>
  <c r="F35" i="25" l="1"/>
  <c r="F37" i="25" s="1"/>
  <c r="F40" i="24"/>
  <c r="F42" i="24" s="1"/>
  <c r="C9" i="21" s="1"/>
  <c r="C10" i="21" l="1"/>
  <c r="C14" i="21" s="1"/>
  <c r="B1" i="16" l="1"/>
  <c r="B2" i="16"/>
  <c r="B3" i="16"/>
  <c r="B4" i="16"/>
  <c r="B5" i="16"/>
  <c r="B6" i="16"/>
  <c r="B7" i="16"/>
  <c r="B8" i="16"/>
  <c r="B9" i="16"/>
  <c r="B10" i="16"/>
  <c r="D5" i="16" l="1"/>
  <c r="D8" i="16"/>
  <c r="D6" i="16"/>
  <c r="D4" i="16"/>
  <c r="D10" i="16"/>
  <c r="D2" i="16"/>
  <c r="D3" i="16"/>
</calcChain>
</file>

<file path=xl/sharedStrings.xml><?xml version="1.0" encoding="utf-8"?>
<sst xmlns="http://schemas.openxmlformats.org/spreadsheetml/2006/main" count="240" uniqueCount="144">
  <si>
    <t>ROC1Count</t>
  </si>
  <si>
    <t>ROC2Count</t>
  </si>
  <si>
    <t>PAC1Count</t>
  </si>
  <si>
    <t>PAC2Count</t>
  </si>
  <si>
    <t>FEC1Count</t>
  </si>
  <si>
    <t>FEC2Count</t>
  </si>
  <si>
    <t>Diff_ROC2_ROC1</t>
  </si>
  <si>
    <t>Diff_PAC1_ROC2</t>
  </si>
  <si>
    <t>Diff_PAC2_PAC1</t>
  </si>
  <si>
    <t>Diff_FEC1_PAC2</t>
  </si>
  <si>
    <t>Diff_FEC2_FEC1</t>
  </si>
  <si>
    <t>Land2Count</t>
  </si>
  <si>
    <t>Land3Count</t>
  </si>
  <si>
    <t>Diff_Land3_Land2</t>
  </si>
  <si>
    <t>Report1Count</t>
  </si>
  <si>
    <t>Diff_Report1_FEC2</t>
  </si>
  <si>
    <t>FEC2ItemCount</t>
  </si>
  <si>
    <t>Description</t>
  </si>
  <si>
    <t>Unit</t>
  </si>
  <si>
    <t>Quantity</t>
  </si>
  <si>
    <t>Rate</t>
  </si>
  <si>
    <t>Amount</t>
  </si>
  <si>
    <t>m</t>
  </si>
  <si>
    <t>m3</t>
  </si>
  <si>
    <t>m2</t>
  </si>
  <si>
    <t xml:space="preserve">Contract: </t>
  </si>
  <si>
    <t>General labour</t>
  </si>
  <si>
    <t>Earthworks</t>
  </si>
  <si>
    <t>Item Number</t>
  </si>
  <si>
    <t>Drainage</t>
  </si>
  <si>
    <t>%</t>
  </si>
  <si>
    <t>Material</t>
  </si>
  <si>
    <t>Culverts</t>
  </si>
  <si>
    <t>-</t>
  </si>
  <si>
    <t>Contract Value (Excl. VAT)</t>
  </si>
  <si>
    <t>D</t>
  </si>
  <si>
    <t>VAT</t>
  </si>
  <si>
    <t>E = (C+D)</t>
  </si>
  <si>
    <t>Contract Value (Incl. VAT)</t>
  </si>
  <si>
    <t>t</t>
  </si>
  <si>
    <t xml:space="preserve">Supply Sand </t>
  </si>
  <si>
    <t>Supply 600mm diameter concrete culvert</t>
  </si>
  <si>
    <t>Te Mata Vai - Access Roads Maintenance Panel</t>
  </si>
  <si>
    <t>hrs</t>
  </si>
  <si>
    <t>Roadworks</t>
  </si>
  <si>
    <t>D1</t>
  </si>
  <si>
    <t>R1</t>
  </si>
  <si>
    <t>R1.1</t>
  </si>
  <si>
    <t>R1.1.1</t>
  </si>
  <si>
    <t>R1.1.2</t>
  </si>
  <si>
    <t>R1.1.3</t>
  </si>
  <si>
    <t>R1.2</t>
  </si>
  <si>
    <t>R1.2.1</t>
  </si>
  <si>
    <t>R1.2.2</t>
  </si>
  <si>
    <t>R1.2.3</t>
  </si>
  <si>
    <t>R1.2.4</t>
  </si>
  <si>
    <t>R2</t>
  </si>
  <si>
    <t>R2.1</t>
  </si>
  <si>
    <t>R3</t>
  </si>
  <si>
    <t>R3.1</t>
  </si>
  <si>
    <t>D1.1</t>
  </si>
  <si>
    <t>D1.1.1</t>
  </si>
  <si>
    <t>D1.1.2</t>
  </si>
  <si>
    <t>D4</t>
  </si>
  <si>
    <t>D2</t>
  </si>
  <si>
    <t>D2.1</t>
  </si>
  <si>
    <t>D3</t>
  </si>
  <si>
    <t>D3.1</t>
  </si>
  <si>
    <t>D4.1</t>
  </si>
  <si>
    <t>C4</t>
  </si>
  <si>
    <t>C4.1</t>
  </si>
  <si>
    <t>C3</t>
  </si>
  <si>
    <t>C3.1</t>
  </si>
  <si>
    <t>C2</t>
  </si>
  <si>
    <t>C2.1</t>
  </si>
  <si>
    <t>C1</t>
  </si>
  <si>
    <t>C1.1</t>
  </si>
  <si>
    <t>C1.1.1</t>
  </si>
  <si>
    <t>C1.1.2</t>
  </si>
  <si>
    <t>R4</t>
  </si>
  <si>
    <t>R4.1</t>
  </si>
  <si>
    <t>Roadworks and Earthworks</t>
  </si>
  <si>
    <t>Site Clearance</t>
  </si>
  <si>
    <t>Schedule of Quantities - Summary</t>
  </si>
  <si>
    <t>Insert available plant &amp; equipment</t>
  </si>
  <si>
    <t>R3.2</t>
  </si>
  <si>
    <t>R3.3</t>
  </si>
  <si>
    <t>R3.4</t>
  </si>
  <si>
    <t>R3.5</t>
  </si>
  <si>
    <t>R3.6</t>
  </si>
  <si>
    <t>R3.7</t>
  </si>
  <si>
    <t>R3.8</t>
  </si>
  <si>
    <t>D3.2</t>
  </si>
  <si>
    <t>D3.3</t>
  </si>
  <si>
    <t>D3.4</t>
  </si>
  <si>
    <t>D3.5</t>
  </si>
  <si>
    <t>D3.6</t>
  </si>
  <si>
    <t>D3.7</t>
  </si>
  <si>
    <t>D3.8</t>
  </si>
  <si>
    <t>C3.2</t>
  </si>
  <si>
    <t>C3.3</t>
  </si>
  <si>
    <t>C3.4</t>
  </si>
  <si>
    <t>C3.5</t>
  </si>
  <si>
    <t>C3.6</t>
  </si>
  <si>
    <t>C3.7</t>
  </si>
  <si>
    <t>C3.8</t>
  </si>
  <si>
    <t>Contract:          Te Mata Vai - Access Roads Maintenance Panel</t>
  </si>
  <si>
    <t>Contract:         Te Mata Vai - Access Roads Maintenance Panel</t>
  </si>
  <si>
    <t>R1.1.4</t>
  </si>
  <si>
    <t>Plant &amp; Equipment Rates (including operator) - All Provisional Items</t>
  </si>
  <si>
    <t>Work Area:      Drainage</t>
  </si>
  <si>
    <t>Work Area:       Tree Removal and Site Clearance</t>
  </si>
  <si>
    <t>Organic material - Provisional Item</t>
  </si>
  <si>
    <t>Inorganic material - Provisional Item</t>
  </si>
  <si>
    <t xml:space="preserve">General labour </t>
  </si>
  <si>
    <t>Labour - Provisional Item</t>
  </si>
  <si>
    <t>D1.2</t>
  </si>
  <si>
    <t>Other Materials</t>
  </si>
  <si>
    <t>D1.2.1</t>
  </si>
  <si>
    <t>D1.2.2</t>
  </si>
  <si>
    <t>Labour - Provisional Items</t>
  </si>
  <si>
    <t>Reinstatement - Provisional Item</t>
  </si>
  <si>
    <t>Reinstate disturbed areas</t>
  </si>
  <si>
    <t>Disposal - Provisional Items</t>
  </si>
  <si>
    <t xml:space="preserve">Reinstatement - Provisional Item </t>
  </si>
  <si>
    <t>Material - Provisional Items</t>
  </si>
  <si>
    <t>Supply 450mm diameter concrete culvert</t>
  </si>
  <si>
    <t xml:space="preserve">Reinstate disturbed areas </t>
  </si>
  <si>
    <t>Material - Provisional Item</t>
  </si>
  <si>
    <t xml:space="preserve">Supply Topsoil </t>
  </si>
  <si>
    <t>Disposal of Clean Material off site</t>
  </si>
  <si>
    <t>Work Area:      Roadworks and Earthworks</t>
  </si>
  <si>
    <t>D1.2.3</t>
  </si>
  <si>
    <t>Supply GAP100 - compacted measure</t>
  </si>
  <si>
    <t>Supply GAP65 - compacted measure</t>
  </si>
  <si>
    <t>Supply unreinforced Concrete</t>
  </si>
  <si>
    <t>Supply GAP40 - compacted measure</t>
  </si>
  <si>
    <t>Supply Hardfill (Scalping) - compacted measure</t>
  </si>
  <si>
    <t>Supply pipe bedding material - compacted measure</t>
  </si>
  <si>
    <t>Supply backfill material - compacted measure</t>
  </si>
  <si>
    <t>Supply unreinforced concrete</t>
  </si>
  <si>
    <t>Version Date:   06/06/2019</t>
  </si>
  <si>
    <t>Version Date:  06/06/2019</t>
  </si>
  <si>
    <t>Version Date:    06/06/2019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</si>
</sst>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1" fontId="2" fillId="0" borderId="0" xfId="0" applyNumberFormat="1" applyFont="1" applyBorder="1"/>
    <xf numFmtId="1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165" fontId="2" fillId="0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Border="1" applyAlignment="1">
      <alignment vertical="center" wrapText="1"/>
    </xf>
    <xf numFmtId="166" fontId="8" fillId="4" borderId="5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5" fontId="9" fillId="4" borderId="7" xfId="2" applyNumberFormat="1" applyFont="1" applyFill="1" applyBorder="1" applyAlignment="1">
      <alignment horizontal="center" vertical="center"/>
    </xf>
    <xf numFmtId="165" fontId="9" fillId="4" borderId="6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65" fontId="2" fillId="3" borderId="7" xfId="2" applyNumberFormat="1" applyFont="1" applyFill="1" applyBorder="1" applyAlignment="1">
      <alignment horizontal="center" vertical="center"/>
    </xf>
    <xf numFmtId="165" fontId="9" fillId="3" borderId="6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2"/>
    </xf>
    <xf numFmtId="2" fontId="2" fillId="0" borderId="5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2"/>
    </xf>
    <xf numFmtId="0" fontId="11" fillId="0" borderId="9" xfId="0" applyFont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165" fontId="12" fillId="0" borderId="6" xfId="2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165" fontId="11" fillId="3" borderId="12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7AF8F"/>
      <rgbColor rgb="00C1DADD"/>
      <rgbColor rgb="00E2D5B4"/>
      <rgbColor rgb="00B9D4E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1792942</xdr:colOff>
      <xdr:row>0</xdr:row>
      <xdr:rowOff>28015</xdr:rowOff>
    </xdr:from>
    <xdr:to>
      <xdr:col>2</xdr:col>
      <xdr:colOff>2699372</xdr:colOff>
      <xdr:row>3</xdr:row>
      <xdr:rowOff>8538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28015"/>
          <a:ext cx="906430" cy="9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1</xdr:rowOff>
    </xdr:from>
    <xdr:to>
      <xdr:col>6</xdr:col>
      <xdr:colOff>9524</xdr:colOff>
      <xdr:row>3</xdr:row>
      <xdr:rowOff>245533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49" y="1"/>
          <a:ext cx="904875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28017</xdr:rowOff>
    </xdr:from>
    <xdr:to>
      <xdr:col>6</xdr:col>
      <xdr:colOff>9524</xdr:colOff>
      <xdr:row>3</xdr:row>
      <xdr:rowOff>165101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8017"/>
          <a:ext cx="904874" cy="810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28017</xdr:rowOff>
    </xdr:from>
    <xdr:to>
      <xdr:col>6</xdr:col>
      <xdr:colOff>9525</xdr:colOff>
      <xdr:row>3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8017"/>
          <a:ext cx="904875" cy="87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5"/>
  <sheetViews>
    <sheetView view="pageBreakPreview" zoomScale="85" zoomScaleNormal="85" zoomScaleSheetLayoutView="85" zoomScalePageLayoutView="85" workbookViewId="0">
      <selection activeCell="A3" sqref="A3"/>
    </sheetView>
  </sheetViews>
  <sheetFormatPr defaultColWidth="9.109375" defaultRowHeight="13.8" x14ac:dyDescent="0.3"/>
  <cols>
    <col min="1" max="1" width="13.6640625" style="2" customWidth="1"/>
    <col min="2" max="2" width="46" style="25" customWidth="1"/>
    <col min="3" max="3" width="41.33203125" style="9" customWidth="1"/>
    <col min="4" max="4" width="13.6640625" style="8" customWidth="1"/>
    <col min="5" max="16384" width="9.109375" style="2"/>
  </cols>
  <sheetData>
    <row r="1" spans="1:4" s="20" customFormat="1" ht="33" customHeight="1" x14ac:dyDescent="0.25">
      <c r="A1" s="22" t="s">
        <v>25</v>
      </c>
      <c r="B1" s="74" t="s">
        <v>42</v>
      </c>
      <c r="C1" s="74"/>
      <c r="D1" s="21"/>
    </row>
    <row r="2" spans="1:4" s="20" customFormat="1" ht="33" customHeight="1" x14ac:dyDescent="0.25">
      <c r="A2" s="74" t="s">
        <v>141</v>
      </c>
      <c r="B2" s="74"/>
      <c r="C2" s="74"/>
      <c r="D2" s="74"/>
    </row>
    <row r="3" spans="1:4" x14ac:dyDescent="0.3">
      <c r="B3" s="23"/>
      <c r="C3" s="26"/>
      <c r="D3" s="7"/>
    </row>
    <row r="4" spans="1:4" ht="20.399999999999999" x14ac:dyDescent="0.35">
      <c r="A4" s="75" t="s">
        <v>83</v>
      </c>
      <c r="B4" s="75"/>
      <c r="C4" s="75"/>
      <c r="D4" s="53"/>
    </row>
    <row r="5" spans="1:4" ht="20.399999999999999" x14ac:dyDescent="0.35">
      <c r="B5" s="31"/>
      <c r="C5" s="31"/>
      <c r="D5" s="31"/>
    </row>
    <row r="6" spans="1:4" x14ac:dyDescent="0.3">
      <c r="B6" s="23"/>
      <c r="C6" s="26"/>
      <c r="D6" s="7"/>
    </row>
    <row r="7" spans="1:4" x14ac:dyDescent="0.3">
      <c r="A7" s="32"/>
      <c r="B7" s="63" t="s">
        <v>17</v>
      </c>
      <c r="C7" s="64" t="s">
        <v>21</v>
      </c>
    </row>
    <row r="8" spans="1:4" s="3" customFormat="1" x14ac:dyDescent="0.3">
      <c r="A8" s="2"/>
      <c r="B8" s="65"/>
      <c r="C8" s="66"/>
    </row>
    <row r="9" spans="1:4" s="3" customFormat="1" ht="24.9" customHeight="1" x14ac:dyDescent="0.3">
      <c r="A9" s="2"/>
      <c r="B9" s="61" t="s">
        <v>81</v>
      </c>
      <c r="C9" s="62">
        <f>'Roadworks and Earthworks'!F42</f>
        <v>0</v>
      </c>
    </row>
    <row r="10" spans="1:4" s="3" customFormat="1" ht="24.9" customHeight="1" x14ac:dyDescent="0.3">
      <c r="A10" s="2"/>
      <c r="B10" s="61" t="s">
        <v>29</v>
      </c>
      <c r="C10" s="62">
        <f>Drainage!F37</f>
        <v>0</v>
      </c>
    </row>
    <row r="11" spans="1:4" s="3" customFormat="1" ht="24.9" customHeight="1" x14ac:dyDescent="0.3">
      <c r="A11" s="2"/>
      <c r="B11" s="61" t="s">
        <v>82</v>
      </c>
      <c r="C11" s="62">
        <f>'Site Clearance'!F33</f>
        <v>0</v>
      </c>
    </row>
    <row r="12" spans="1:4" s="3" customFormat="1" x14ac:dyDescent="0.3">
      <c r="A12" s="32"/>
      <c r="B12" s="61"/>
      <c r="C12" s="67"/>
    </row>
    <row r="13" spans="1:4" x14ac:dyDescent="0.3">
      <c r="B13" s="68"/>
      <c r="C13" s="69"/>
      <c r="D13" s="2"/>
    </row>
    <row r="14" spans="1:4" x14ac:dyDescent="0.3">
      <c r="B14" s="70" t="s">
        <v>38</v>
      </c>
      <c r="C14" s="71">
        <f>SUM(C9:C13)</f>
        <v>0</v>
      </c>
      <c r="D14" s="2"/>
    </row>
    <row r="22" spans="1:1" x14ac:dyDescent="0.3">
      <c r="A22" s="32"/>
    </row>
    <row r="25" spans="1:1" x14ac:dyDescent="0.3">
      <c r="A25" s="32"/>
    </row>
    <row r="29" spans="1:1" x14ac:dyDescent="0.3">
      <c r="A29" s="32"/>
    </row>
    <row r="33" spans="1:1" x14ac:dyDescent="0.3">
      <c r="A33" s="32"/>
    </row>
    <row r="45" spans="1:1" x14ac:dyDescent="0.3">
      <c r="A45" s="32"/>
    </row>
  </sheetData>
  <mergeCells count="3">
    <mergeCell ref="B1:C1"/>
    <mergeCell ref="A4:C4"/>
    <mergeCell ref="A2:D2"/>
  </mergeCells>
  <printOptions horizontalCentered="1"/>
  <pageMargins left="0.47244094488188981" right="0.27559055118110237" top="0.59055118110236227" bottom="0.51181102362204722" header="0.35433070866141736" footer="0.19685039370078741"/>
  <pageSetup paperSize="9" scale="85" fitToHeight="0" orientation="portrait" r:id="rId1"/>
  <headerFooter alignWithMargins="0">
    <oddHeader>&amp;LTe Mato Vai Stage 2</oddHeader>
    <oddFooter>&amp;LElemental Breakdown&amp;C&amp;P/&amp;N&amp;RPrinted Date: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Normal="100" zoomScaleSheetLayoutView="100" workbookViewId="0">
      <selection activeCell="B19" sqref="B19"/>
    </sheetView>
  </sheetViews>
  <sheetFormatPr defaultRowHeight="13.2" x14ac:dyDescent="0.25"/>
  <cols>
    <col min="1" max="1" width="8.33203125" bestFit="1" customWidth="1"/>
    <col min="2" max="2" width="42.44140625" bestFit="1" customWidth="1"/>
    <col min="3" max="5" width="10.6640625" customWidth="1"/>
    <col min="6" max="6" width="13.6640625" customWidth="1"/>
  </cols>
  <sheetData>
    <row r="1" spans="1:6" ht="18" x14ac:dyDescent="0.25">
      <c r="A1" s="74" t="s">
        <v>107</v>
      </c>
      <c r="B1" s="74"/>
      <c r="C1" s="74"/>
      <c r="D1" s="74"/>
      <c r="E1" s="21"/>
      <c r="F1" s="21"/>
    </row>
    <row r="2" spans="1:6" ht="15.6" x14ac:dyDescent="0.3">
      <c r="A2" s="74" t="s">
        <v>131</v>
      </c>
      <c r="B2" s="74"/>
      <c r="C2" s="74"/>
      <c r="D2" s="74"/>
      <c r="E2" s="7"/>
      <c r="F2" s="7"/>
    </row>
    <row r="3" spans="1:6" ht="20.399999999999999" customHeight="1" x14ac:dyDescent="0.35">
      <c r="A3" s="74" t="s">
        <v>142</v>
      </c>
      <c r="B3" s="74"/>
      <c r="C3" s="74"/>
      <c r="D3" s="74"/>
      <c r="E3" s="53"/>
      <c r="F3" s="53"/>
    </row>
    <row r="4" spans="1:6" ht="20.399999999999999" x14ac:dyDescent="0.35">
      <c r="A4" s="72"/>
      <c r="B4" s="72"/>
      <c r="C4" s="72"/>
      <c r="D4" s="72"/>
      <c r="E4" s="54"/>
      <c r="F4" s="54"/>
    </row>
    <row r="5" spans="1:6" ht="13.8" x14ac:dyDescent="0.3">
      <c r="A5" s="23"/>
      <c r="B5" s="26"/>
      <c r="C5" s="5"/>
      <c r="D5" s="4"/>
      <c r="E5" s="7"/>
      <c r="F5" s="7"/>
    </row>
    <row r="6" spans="1:6" ht="27.6" x14ac:dyDescent="0.25">
      <c r="A6" s="12" t="s">
        <v>28</v>
      </c>
      <c r="B6" s="10" t="s">
        <v>17</v>
      </c>
      <c r="C6" s="13" t="s">
        <v>18</v>
      </c>
      <c r="D6" s="10" t="s">
        <v>19</v>
      </c>
      <c r="E6" s="14" t="s">
        <v>20</v>
      </c>
      <c r="F6" s="11" t="s">
        <v>21</v>
      </c>
    </row>
    <row r="7" spans="1:6" ht="15.6" x14ac:dyDescent="0.25">
      <c r="A7" s="29"/>
      <c r="B7" s="30"/>
      <c r="C7" s="17"/>
      <c r="D7" s="17"/>
      <c r="E7" s="17"/>
      <c r="F7" s="52"/>
    </row>
    <row r="8" spans="1:6" ht="15.75" customHeight="1" x14ac:dyDescent="0.25">
      <c r="A8" s="58" t="s">
        <v>46</v>
      </c>
      <c r="B8" s="33" t="s">
        <v>128</v>
      </c>
      <c r="C8" s="16"/>
      <c r="D8" s="17"/>
      <c r="E8" s="19"/>
      <c r="F8" s="19"/>
    </row>
    <row r="9" spans="1:6" ht="13.8" x14ac:dyDescent="0.25">
      <c r="A9" s="24" t="s">
        <v>47</v>
      </c>
      <c r="B9" s="49" t="s">
        <v>27</v>
      </c>
      <c r="C9" s="17"/>
      <c r="D9" s="17"/>
      <c r="E9" s="17"/>
      <c r="F9" s="17"/>
    </row>
    <row r="10" spans="1:6" ht="13.8" x14ac:dyDescent="0.25">
      <c r="A10" s="57" t="s">
        <v>48</v>
      </c>
      <c r="B10" s="50" t="s">
        <v>129</v>
      </c>
      <c r="C10" s="17" t="s">
        <v>23</v>
      </c>
      <c r="D10" s="17">
        <v>100</v>
      </c>
      <c r="E10" s="17"/>
      <c r="F10" s="19">
        <f t="shared" ref="F10:F13" si="0">D10*E10</f>
        <v>0</v>
      </c>
    </row>
    <row r="11" spans="1:6" ht="13.8" x14ac:dyDescent="0.25">
      <c r="A11" s="57" t="s">
        <v>49</v>
      </c>
      <c r="B11" s="50" t="s">
        <v>40</v>
      </c>
      <c r="C11" s="17" t="s">
        <v>23</v>
      </c>
      <c r="D11" s="17">
        <v>100</v>
      </c>
      <c r="E11" s="17"/>
      <c r="F11" s="19">
        <f t="shared" si="0"/>
        <v>0</v>
      </c>
    </row>
    <row r="12" spans="1:6" ht="13.8" x14ac:dyDescent="0.25">
      <c r="A12" s="57" t="s">
        <v>50</v>
      </c>
      <c r="B12" s="50" t="s">
        <v>137</v>
      </c>
      <c r="C12" s="17" t="s">
        <v>23</v>
      </c>
      <c r="D12" s="17">
        <v>100</v>
      </c>
      <c r="E12" s="17"/>
      <c r="F12" s="19">
        <f t="shared" si="0"/>
        <v>0</v>
      </c>
    </row>
    <row r="13" spans="1:6" ht="13.8" x14ac:dyDescent="0.25">
      <c r="A13" s="57" t="s">
        <v>108</v>
      </c>
      <c r="B13" s="50" t="s">
        <v>130</v>
      </c>
      <c r="C13" s="17" t="s">
        <v>23</v>
      </c>
      <c r="D13" s="17">
        <v>100</v>
      </c>
      <c r="E13" s="17"/>
      <c r="F13" s="19">
        <f t="shared" si="0"/>
        <v>0</v>
      </c>
    </row>
    <row r="14" spans="1:6" ht="13.8" x14ac:dyDescent="0.25">
      <c r="A14" s="15"/>
      <c r="B14" s="47"/>
      <c r="C14" s="17"/>
      <c r="D14" s="17"/>
      <c r="E14" s="17"/>
      <c r="F14" s="17"/>
    </row>
    <row r="15" spans="1:6" ht="13.8" x14ac:dyDescent="0.25">
      <c r="A15" s="24" t="s">
        <v>51</v>
      </c>
      <c r="B15" s="49" t="s">
        <v>44</v>
      </c>
      <c r="C15" s="16"/>
      <c r="D15" s="17"/>
      <c r="E15" s="19"/>
      <c r="F15" s="19"/>
    </row>
    <row r="16" spans="1:6" ht="13.8" x14ac:dyDescent="0.25">
      <c r="A16" s="57" t="s">
        <v>52</v>
      </c>
      <c r="B16" s="50" t="s">
        <v>133</v>
      </c>
      <c r="C16" s="16" t="s">
        <v>23</v>
      </c>
      <c r="D16" s="17">
        <v>100</v>
      </c>
      <c r="E16" s="17"/>
      <c r="F16" s="19">
        <f t="shared" ref="F16:F19" si="1">D16*E16</f>
        <v>0</v>
      </c>
    </row>
    <row r="17" spans="1:6" ht="13.8" x14ac:dyDescent="0.25">
      <c r="A17" s="57" t="s">
        <v>53</v>
      </c>
      <c r="B17" s="50" t="s">
        <v>134</v>
      </c>
      <c r="C17" s="16" t="s">
        <v>23</v>
      </c>
      <c r="D17" s="17">
        <v>100</v>
      </c>
      <c r="E17" s="17"/>
      <c r="F17" s="19">
        <f t="shared" si="1"/>
        <v>0</v>
      </c>
    </row>
    <row r="18" spans="1:6" ht="13.8" x14ac:dyDescent="0.25">
      <c r="A18" s="57" t="s">
        <v>54</v>
      </c>
      <c r="B18" s="50" t="s">
        <v>136</v>
      </c>
      <c r="C18" s="16" t="s">
        <v>23</v>
      </c>
      <c r="D18" s="17">
        <v>100</v>
      </c>
      <c r="E18" s="17"/>
      <c r="F18" s="19">
        <f t="shared" si="1"/>
        <v>0</v>
      </c>
    </row>
    <row r="19" spans="1:6" ht="13.8" x14ac:dyDescent="0.25">
      <c r="A19" s="57" t="s">
        <v>55</v>
      </c>
      <c r="B19" s="50" t="s">
        <v>135</v>
      </c>
      <c r="C19" s="16" t="s">
        <v>23</v>
      </c>
      <c r="D19" s="17">
        <v>12</v>
      </c>
      <c r="E19" s="17"/>
      <c r="F19" s="19">
        <f t="shared" si="1"/>
        <v>0</v>
      </c>
    </row>
    <row r="20" spans="1:6" ht="13.8" x14ac:dyDescent="0.25">
      <c r="A20" s="57"/>
      <c r="B20" s="60"/>
      <c r="C20" s="16"/>
      <c r="D20" s="17"/>
      <c r="E20" s="17"/>
      <c r="F20" s="19"/>
    </row>
    <row r="21" spans="1:6" ht="15.75" customHeight="1" x14ac:dyDescent="0.25">
      <c r="A21" s="58" t="s">
        <v>56</v>
      </c>
      <c r="B21" s="33" t="s">
        <v>115</v>
      </c>
      <c r="C21" s="16"/>
      <c r="D21" s="17"/>
      <c r="E21" s="19"/>
      <c r="F21" s="19"/>
    </row>
    <row r="22" spans="1:6" ht="13.8" x14ac:dyDescent="0.25">
      <c r="A22" s="15" t="s">
        <v>57</v>
      </c>
      <c r="B22" s="28" t="s">
        <v>114</v>
      </c>
      <c r="C22" s="16" t="s">
        <v>43</v>
      </c>
      <c r="D22" s="17">
        <v>20</v>
      </c>
      <c r="E22" s="18"/>
      <c r="F22" s="19">
        <f t="shared" ref="F22" si="2">D22*E22</f>
        <v>0</v>
      </c>
    </row>
    <row r="23" spans="1:6" ht="13.8" x14ac:dyDescent="0.25">
      <c r="A23" s="15"/>
      <c r="B23" s="28"/>
      <c r="C23" s="16"/>
      <c r="D23" s="17"/>
      <c r="E23" s="18"/>
      <c r="F23" s="19"/>
    </row>
    <row r="24" spans="1:6" ht="31.2" x14ac:dyDescent="0.25">
      <c r="A24" s="58" t="s">
        <v>58</v>
      </c>
      <c r="B24" s="33" t="s">
        <v>109</v>
      </c>
      <c r="C24" s="16"/>
      <c r="D24" s="17"/>
      <c r="E24" s="18"/>
      <c r="F24" s="19"/>
    </row>
    <row r="25" spans="1:6" ht="13.8" x14ac:dyDescent="0.25">
      <c r="A25" s="51" t="s">
        <v>59</v>
      </c>
      <c r="B25" s="59" t="s">
        <v>84</v>
      </c>
      <c r="C25" s="16" t="s">
        <v>43</v>
      </c>
      <c r="D25" s="17">
        <v>20</v>
      </c>
      <c r="E25" s="18"/>
      <c r="F25" s="19">
        <f t="shared" ref="F25:F32" si="3">D25*E25</f>
        <v>0</v>
      </c>
    </row>
    <row r="26" spans="1:6" ht="13.8" x14ac:dyDescent="0.25">
      <c r="A26" s="51" t="s">
        <v>85</v>
      </c>
      <c r="B26" s="59" t="s">
        <v>84</v>
      </c>
      <c r="C26" s="16" t="s">
        <v>43</v>
      </c>
      <c r="D26" s="17">
        <v>20</v>
      </c>
      <c r="E26" s="18"/>
      <c r="F26" s="19">
        <f t="shared" si="3"/>
        <v>0</v>
      </c>
    </row>
    <row r="27" spans="1:6" ht="13.8" x14ac:dyDescent="0.25">
      <c r="A27" s="51" t="s">
        <v>86</v>
      </c>
      <c r="B27" s="59" t="s">
        <v>84</v>
      </c>
      <c r="C27" s="16" t="s">
        <v>43</v>
      </c>
      <c r="D27" s="17">
        <v>20</v>
      </c>
      <c r="E27" s="18"/>
      <c r="F27" s="19">
        <f t="shared" si="3"/>
        <v>0</v>
      </c>
    </row>
    <row r="28" spans="1:6" ht="13.8" x14ac:dyDescent="0.25">
      <c r="A28" s="51" t="s">
        <v>87</v>
      </c>
      <c r="B28" s="59" t="s">
        <v>84</v>
      </c>
      <c r="C28" s="16" t="s">
        <v>43</v>
      </c>
      <c r="D28" s="17">
        <v>20</v>
      </c>
      <c r="E28" s="18"/>
      <c r="F28" s="19">
        <f t="shared" si="3"/>
        <v>0</v>
      </c>
    </row>
    <row r="29" spans="1:6" ht="13.8" x14ac:dyDescent="0.25">
      <c r="A29" s="51" t="s">
        <v>88</v>
      </c>
      <c r="B29" s="59" t="s">
        <v>84</v>
      </c>
      <c r="C29" s="16" t="s">
        <v>43</v>
      </c>
      <c r="D29" s="17">
        <v>20</v>
      </c>
      <c r="E29" s="18"/>
      <c r="F29" s="19">
        <f t="shared" si="3"/>
        <v>0</v>
      </c>
    </row>
    <row r="30" spans="1:6" ht="13.8" x14ac:dyDescent="0.25">
      <c r="A30" s="51" t="s">
        <v>89</v>
      </c>
      <c r="B30" s="59" t="s">
        <v>84</v>
      </c>
      <c r="C30" s="16" t="s">
        <v>43</v>
      </c>
      <c r="D30" s="17">
        <v>20</v>
      </c>
      <c r="E30" s="18"/>
      <c r="F30" s="19">
        <f t="shared" si="3"/>
        <v>0</v>
      </c>
    </row>
    <row r="31" spans="1:6" ht="13.8" x14ac:dyDescent="0.25">
      <c r="A31" s="51" t="s">
        <v>90</v>
      </c>
      <c r="B31" s="59" t="s">
        <v>84</v>
      </c>
      <c r="C31" s="16" t="s">
        <v>43</v>
      </c>
      <c r="D31" s="17">
        <v>20</v>
      </c>
      <c r="E31" s="18"/>
      <c r="F31" s="19">
        <f t="shared" si="3"/>
        <v>0</v>
      </c>
    </row>
    <row r="32" spans="1:6" ht="13.8" x14ac:dyDescent="0.25">
      <c r="A32" s="51" t="s">
        <v>91</v>
      </c>
      <c r="B32" s="59" t="s">
        <v>84</v>
      </c>
      <c r="C32" s="16" t="s">
        <v>43</v>
      </c>
      <c r="D32" s="17">
        <v>20</v>
      </c>
      <c r="E32" s="18"/>
      <c r="F32" s="19">
        <f t="shared" si="3"/>
        <v>0</v>
      </c>
    </row>
    <row r="33" spans="1:6" ht="13.8" x14ac:dyDescent="0.25">
      <c r="A33" s="51"/>
      <c r="B33" s="59"/>
      <c r="C33" s="16"/>
      <c r="D33" s="17"/>
      <c r="E33" s="18"/>
      <c r="F33" s="19"/>
    </row>
    <row r="34" spans="1:6" ht="15.6" x14ac:dyDescent="0.25">
      <c r="A34" s="58" t="s">
        <v>79</v>
      </c>
      <c r="B34" s="33" t="s">
        <v>121</v>
      </c>
      <c r="C34" s="16"/>
      <c r="D34" s="17"/>
      <c r="E34" s="18"/>
      <c r="F34" s="19"/>
    </row>
    <row r="35" spans="1:6" ht="15.75" customHeight="1" x14ac:dyDescent="0.25">
      <c r="A35" s="51" t="s">
        <v>80</v>
      </c>
      <c r="B35" s="28" t="s">
        <v>127</v>
      </c>
      <c r="C35" s="16" t="s">
        <v>24</v>
      </c>
      <c r="D35" s="17">
        <v>100</v>
      </c>
      <c r="E35" s="18"/>
      <c r="F35" s="19">
        <f t="shared" ref="F35" si="4">D35*E35</f>
        <v>0</v>
      </c>
    </row>
    <row r="36" spans="1:6" ht="13.8" x14ac:dyDescent="0.25">
      <c r="A36" s="51"/>
      <c r="B36" s="59"/>
      <c r="C36" s="16"/>
      <c r="D36" s="17"/>
      <c r="E36" s="18"/>
      <c r="F36" s="19"/>
    </row>
    <row r="37" spans="1:6" ht="13.8" x14ac:dyDescent="0.25">
      <c r="A37" s="15"/>
      <c r="B37" s="28"/>
      <c r="C37" s="16"/>
      <c r="D37" s="17"/>
      <c r="E37" s="18"/>
      <c r="F37" s="19"/>
    </row>
    <row r="38" spans="1:6" ht="13.8" x14ac:dyDescent="0.25">
      <c r="A38" s="34"/>
      <c r="B38" s="35" t="s">
        <v>34</v>
      </c>
      <c r="C38" s="36"/>
      <c r="D38" s="37"/>
      <c r="E38" s="38"/>
      <c r="F38" s="39">
        <f>SUM(F7:F37)</f>
        <v>0</v>
      </c>
    </row>
    <row r="39" spans="1:6" ht="13.8" x14ac:dyDescent="0.25">
      <c r="A39" s="15"/>
      <c r="B39" s="40"/>
      <c r="C39" s="16"/>
      <c r="D39" s="17"/>
      <c r="E39" s="18"/>
      <c r="F39" s="19"/>
    </row>
    <row r="40" spans="1:6" ht="13.8" x14ac:dyDescent="0.25">
      <c r="A40" s="15"/>
      <c r="B40" s="40" t="s">
        <v>36</v>
      </c>
      <c r="C40" s="16" t="s">
        <v>30</v>
      </c>
      <c r="D40" s="17">
        <v>15</v>
      </c>
      <c r="E40" s="18" t="s">
        <v>33</v>
      </c>
      <c r="F40" s="19">
        <f>F38*0.15</f>
        <v>0</v>
      </c>
    </row>
    <row r="41" spans="1:6" ht="13.8" x14ac:dyDescent="0.25">
      <c r="A41" s="15"/>
      <c r="B41" s="40"/>
      <c r="C41" s="16"/>
      <c r="D41" s="17"/>
      <c r="E41" s="18"/>
      <c r="F41" s="19"/>
    </row>
    <row r="42" spans="1:6" ht="13.8" x14ac:dyDescent="0.25">
      <c r="A42" s="41"/>
      <c r="B42" s="42" t="s">
        <v>38</v>
      </c>
      <c r="C42" s="43"/>
      <c r="D42" s="44"/>
      <c r="E42" s="45"/>
      <c r="F42" s="46">
        <f>SUM(F38:F41)</f>
        <v>0</v>
      </c>
    </row>
    <row r="43" spans="1:6" ht="13.8" x14ac:dyDescent="0.3">
      <c r="A43" s="25"/>
      <c r="B43" s="9"/>
      <c r="C43" s="6"/>
      <c r="D43" s="2"/>
      <c r="E43" s="8"/>
      <c r="F43" s="8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0" orientation="portrait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130" zoomScaleNormal="100" zoomScaleSheetLayoutView="130" workbookViewId="0">
      <selection activeCell="A4" sqref="A4"/>
    </sheetView>
  </sheetViews>
  <sheetFormatPr defaultColWidth="9.109375" defaultRowHeight="13.8" x14ac:dyDescent="0.3"/>
  <cols>
    <col min="1" max="1" width="8.5546875" style="25" customWidth="1"/>
    <col min="2" max="2" width="53.6640625" style="9" customWidth="1"/>
    <col min="3" max="3" width="10.6640625" style="6" customWidth="1"/>
    <col min="4" max="4" width="10.6640625" style="2" customWidth="1"/>
    <col min="5" max="5" width="10.6640625" style="8" customWidth="1"/>
    <col min="6" max="6" width="13.6640625" style="8" customWidth="1"/>
    <col min="7" max="16384" width="9.109375" style="2"/>
  </cols>
  <sheetData>
    <row r="1" spans="1:6" s="20" customFormat="1" ht="18" x14ac:dyDescent="0.25">
      <c r="A1" s="74" t="s">
        <v>107</v>
      </c>
      <c r="B1" s="74"/>
      <c r="C1" s="74"/>
      <c r="D1" s="74"/>
      <c r="E1" s="21"/>
      <c r="F1" s="21"/>
    </row>
    <row r="2" spans="1:6" ht="15.6" x14ac:dyDescent="0.3">
      <c r="A2" s="74" t="s">
        <v>110</v>
      </c>
      <c r="B2" s="74"/>
      <c r="C2" s="74"/>
      <c r="D2" s="74"/>
      <c r="E2" s="7"/>
      <c r="F2" s="7"/>
    </row>
    <row r="3" spans="1:6" ht="20.399999999999999" x14ac:dyDescent="0.35">
      <c r="A3" s="74" t="s">
        <v>141</v>
      </c>
      <c r="B3" s="74"/>
      <c r="C3" s="74"/>
      <c r="D3" s="74"/>
      <c r="E3" s="73"/>
      <c r="F3" s="53"/>
    </row>
    <row r="4" spans="1:6" ht="20.399999999999999" x14ac:dyDescent="0.35">
      <c r="A4" s="54"/>
      <c r="B4" s="54"/>
      <c r="C4" s="54"/>
      <c r="D4" s="54"/>
      <c r="E4" s="54"/>
      <c r="F4" s="54"/>
    </row>
    <row r="5" spans="1:6" x14ac:dyDescent="0.3">
      <c r="A5" s="23"/>
      <c r="B5" s="26"/>
      <c r="C5" s="5"/>
      <c r="D5" s="4"/>
      <c r="E5" s="7"/>
      <c r="F5" s="7"/>
    </row>
    <row r="6" spans="1:6" ht="28.5" customHeight="1" x14ac:dyDescent="0.3">
      <c r="A6" s="12" t="s">
        <v>28</v>
      </c>
      <c r="B6" s="10" t="s">
        <v>17</v>
      </c>
      <c r="C6" s="13" t="s">
        <v>18</v>
      </c>
      <c r="D6" s="10" t="s">
        <v>19</v>
      </c>
      <c r="E6" s="14" t="s">
        <v>20</v>
      </c>
      <c r="F6" s="11" t="s">
        <v>21</v>
      </c>
    </row>
    <row r="7" spans="1:6" s="3" customFormat="1" ht="15.6" x14ac:dyDescent="0.25">
      <c r="A7" s="29"/>
      <c r="B7" s="30"/>
      <c r="C7" s="17"/>
      <c r="D7" s="17"/>
      <c r="E7" s="17"/>
      <c r="F7" s="52"/>
    </row>
    <row r="8" spans="1:6" s="3" customFormat="1" ht="15.6" x14ac:dyDescent="0.25">
      <c r="A8" s="58" t="s">
        <v>45</v>
      </c>
      <c r="B8" s="33" t="s">
        <v>125</v>
      </c>
      <c r="C8" s="16"/>
      <c r="D8" s="17"/>
      <c r="E8" s="17"/>
      <c r="F8" s="56"/>
    </row>
    <row r="9" spans="1:6" s="3" customFormat="1" ht="12.75" customHeight="1" x14ac:dyDescent="0.25">
      <c r="A9" s="24" t="s">
        <v>60</v>
      </c>
      <c r="B9" s="49" t="s">
        <v>32</v>
      </c>
      <c r="C9" s="16"/>
      <c r="D9" s="17"/>
      <c r="E9" s="19"/>
      <c r="F9" s="19"/>
    </row>
    <row r="10" spans="1:6" s="3" customFormat="1" x14ac:dyDescent="0.25">
      <c r="A10" s="57" t="s">
        <v>61</v>
      </c>
      <c r="B10" s="48" t="s">
        <v>126</v>
      </c>
      <c r="C10" s="16" t="s">
        <v>22</v>
      </c>
      <c r="D10" s="17">
        <v>25</v>
      </c>
      <c r="E10" s="19"/>
      <c r="F10" s="19">
        <f t="shared" ref="F10:F11" si="0">D10*E10</f>
        <v>0</v>
      </c>
    </row>
    <row r="11" spans="1:6" s="3" customFormat="1" ht="27.75" customHeight="1" x14ac:dyDescent="0.25">
      <c r="A11" s="57" t="s">
        <v>62</v>
      </c>
      <c r="B11" s="48" t="s">
        <v>41</v>
      </c>
      <c r="C11" s="16" t="s">
        <v>22</v>
      </c>
      <c r="D11" s="17">
        <v>25</v>
      </c>
      <c r="E11" s="19"/>
      <c r="F11" s="19">
        <f t="shared" si="0"/>
        <v>0</v>
      </c>
    </row>
    <row r="12" spans="1:6" s="3" customFormat="1" x14ac:dyDescent="0.25">
      <c r="A12" s="24" t="s">
        <v>116</v>
      </c>
      <c r="B12" s="49" t="s">
        <v>117</v>
      </c>
      <c r="C12" s="16"/>
      <c r="D12" s="17"/>
      <c r="E12" s="19"/>
      <c r="F12" s="19"/>
    </row>
    <row r="13" spans="1:6" s="3" customFormat="1" x14ac:dyDescent="0.25">
      <c r="A13" s="57" t="s">
        <v>118</v>
      </c>
      <c r="B13" s="50" t="s">
        <v>138</v>
      </c>
      <c r="C13" s="16" t="s">
        <v>23</v>
      </c>
      <c r="D13" s="17">
        <v>25</v>
      </c>
      <c r="E13" s="17"/>
      <c r="F13" s="19">
        <f>D13*E13</f>
        <v>0</v>
      </c>
    </row>
    <row r="14" spans="1:6" s="3" customFormat="1" x14ac:dyDescent="0.25">
      <c r="A14" s="57" t="s">
        <v>119</v>
      </c>
      <c r="B14" s="48" t="s">
        <v>139</v>
      </c>
      <c r="C14" s="16" t="s">
        <v>23</v>
      </c>
      <c r="D14" s="17">
        <v>25</v>
      </c>
      <c r="E14" s="19"/>
      <c r="F14" s="19">
        <f>D14*E14</f>
        <v>0</v>
      </c>
    </row>
    <row r="15" spans="1:6" s="3" customFormat="1" x14ac:dyDescent="0.25">
      <c r="A15" s="57" t="s">
        <v>132</v>
      </c>
      <c r="B15" s="50" t="s">
        <v>140</v>
      </c>
      <c r="C15" s="16" t="s">
        <v>23</v>
      </c>
      <c r="D15" s="17">
        <v>6</v>
      </c>
      <c r="E15" s="17"/>
      <c r="F15" s="19">
        <f t="shared" ref="F15" si="1">D15*E15</f>
        <v>0</v>
      </c>
    </row>
    <row r="16" spans="1:6" s="3" customFormat="1" x14ac:dyDescent="0.25">
      <c r="A16" s="57"/>
      <c r="B16" s="48"/>
      <c r="C16" s="16"/>
      <c r="D16" s="17"/>
      <c r="E16" s="19"/>
      <c r="F16" s="19"/>
    </row>
    <row r="17" spans="1:6" s="3" customFormat="1" ht="15.75" customHeight="1" x14ac:dyDescent="0.25">
      <c r="A17" s="58" t="s">
        <v>64</v>
      </c>
      <c r="B17" s="33" t="s">
        <v>115</v>
      </c>
      <c r="C17" s="16"/>
      <c r="D17" s="17"/>
      <c r="E17" s="19"/>
      <c r="F17" s="19"/>
    </row>
    <row r="18" spans="1:6" s="3" customFormat="1" x14ac:dyDescent="0.25">
      <c r="A18" s="15" t="s">
        <v>65</v>
      </c>
      <c r="B18" s="28" t="s">
        <v>26</v>
      </c>
      <c r="C18" s="16" t="s">
        <v>43</v>
      </c>
      <c r="D18" s="17">
        <v>20</v>
      </c>
      <c r="E18" s="18"/>
      <c r="F18" s="19">
        <f t="shared" ref="F18" si="2">D18*E18</f>
        <v>0</v>
      </c>
    </row>
    <row r="19" spans="1:6" s="3" customFormat="1" x14ac:dyDescent="0.25">
      <c r="A19" s="15"/>
      <c r="B19" s="28"/>
      <c r="C19" s="16"/>
      <c r="D19" s="17"/>
      <c r="E19" s="18"/>
      <c r="F19" s="19"/>
    </row>
    <row r="20" spans="1:6" s="3" customFormat="1" ht="31.2" x14ac:dyDescent="0.25">
      <c r="A20" s="58" t="s">
        <v>66</v>
      </c>
      <c r="B20" s="33" t="s">
        <v>109</v>
      </c>
      <c r="C20" s="16"/>
      <c r="D20" s="17"/>
      <c r="E20" s="18"/>
      <c r="F20" s="19"/>
    </row>
    <row r="21" spans="1:6" s="3" customFormat="1" x14ac:dyDescent="0.25">
      <c r="A21" s="51" t="s">
        <v>67</v>
      </c>
      <c r="B21" s="59" t="s">
        <v>84</v>
      </c>
      <c r="C21" s="16" t="s">
        <v>43</v>
      </c>
      <c r="D21" s="17">
        <v>20</v>
      </c>
      <c r="E21" s="18"/>
      <c r="F21" s="19">
        <f t="shared" ref="F21:F28" si="3">D21*E21</f>
        <v>0</v>
      </c>
    </row>
    <row r="22" spans="1:6" s="3" customFormat="1" x14ac:dyDescent="0.25">
      <c r="A22" s="51" t="s">
        <v>92</v>
      </c>
      <c r="B22" s="59" t="s">
        <v>84</v>
      </c>
      <c r="C22" s="16" t="s">
        <v>43</v>
      </c>
      <c r="D22" s="17">
        <v>20</v>
      </c>
      <c r="E22" s="18"/>
      <c r="F22" s="19">
        <f t="shared" si="3"/>
        <v>0</v>
      </c>
    </row>
    <row r="23" spans="1:6" s="3" customFormat="1" x14ac:dyDescent="0.25">
      <c r="A23" s="51" t="s">
        <v>93</v>
      </c>
      <c r="B23" s="59" t="s">
        <v>84</v>
      </c>
      <c r="C23" s="16" t="s">
        <v>43</v>
      </c>
      <c r="D23" s="17">
        <v>20</v>
      </c>
      <c r="E23" s="18"/>
      <c r="F23" s="19">
        <f t="shared" si="3"/>
        <v>0</v>
      </c>
    </row>
    <row r="24" spans="1:6" s="3" customFormat="1" x14ac:dyDescent="0.25">
      <c r="A24" s="51" t="s">
        <v>94</v>
      </c>
      <c r="B24" s="59" t="s">
        <v>84</v>
      </c>
      <c r="C24" s="16" t="s">
        <v>43</v>
      </c>
      <c r="D24" s="17">
        <v>20</v>
      </c>
      <c r="E24" s="18"/>
      <c r="F24" s="19">
        <f t="shared" si="3"/>
        <v>0</v>
      </c>
    </row>
    <row r="25" spans="1:6" s="3" customFormat="1" x14ac:dyDescent="0.25">
      <c r="A25" s="51" t="s">
        <v>95</v>
      </c>
      <c r="B25" s="59" t="s">
        <v>84</v>
      </c>
      <c r="C25" s="16" t="s">
        <v>43</v>
      </c>
      <c r="D25" s="17">
        <v>20</v>
      </c>
      <c r="E25" s="18"/>
      <c r="F25" s="19">
        <f t="shared" si="3"/>
        <v>0</v>
      </c>
    </row>
    <row r="26" spans="1:6" s="3" customFormat="1" x14ac:dyDescent="0.25">
      <c r="A26" s="51" t="s">
        <v>96</v>
      </c>
      <c r="B26" s="59" t="s">
        <v>84</v>
      </c>
      <c r="C26" s="16" t="s">
        <v>43</v>
      </c>
      <c r="D26" s="17">
        <v>20</v>
      </c>
      <c r="E26" s="18"/>
      <c r="F26" s="19">
        <f t="shared" si="3"/>
        <v>0</v>
      </c>
    </row>
    <row r="27" spans="1:6" s="3" customFormat="1" x14ac:dyDescent="0.25">
      <c r="A27" s="51" t="s">
        <v>97</v>
      </c>
      <c r="B27" s="59" t="s">
        <v>84</v>
      </c>
      <c r="C27" s="16" t="s">
        <v>43</v>
      </c>
      <c r="D27" s="17">
        <v>20</v>
      </c>
      <c r="E27" s="18"/>
      <c r="F27" s="19">
        <f t="shared" si="3"/>
        <v>0</v>
      </c>
    </row>
    <row r="28" spans="1:6" s="3" customFormat="1" x14ac:dyDescent="0.25">
      <c r="A28" s="51" t="s">
        <v>98</v>
      </c>
      <c r="B28" s="59" t="s">
        <v>84</v>
      </c>
      <c r="C28" s="16" t="s">
        <v>43</v>
      </c>
      <c r="D28" s="17">
        <v>20</v>
      </c>
      <c r="E28" s="18"/>
      <c r="F28" s="19">
        <f t="shared" si="3"/>
        <v>0</v>
      </c>
    </row>
    <row r="29" spans="1:6" s="3" customFormat="1" x14ac:dyDescent="0.25">
      <c r="A29" s="51"/>
      <c r="B29" s="59"/>
      <c r="C29" s="16"/>
      <c r="D29" s="17"/>
      <c r="E29" s="18"/>
      <c r="F29" s="19"/>
    </row>
    <row r="30" spans="1:6" s="3" customFormat="1" ht="15.6" x14ac:dyDescent="0.25">
      <c r="A30" s="58" t="s">
        <v>63</v>
      </c>
      <c r="B30" s="33" t="s">
        <v>124</v>
      </c>
      <c r="C30" s="16"/>
      <c r="D30" s="17"/>
      <c r="E30" s="18"/>
      <c r="F30" s="19"/>
    </row>
    <row r="31" spans="1:6" s="3" customFormat="1" x14ac:dyDescent="0.25">
      <c r="A31" s="51" t="s">
        <v>68</v>
      </c>
      <c r="B31" s="28" t="s">
        <v>122</v>
      </c>
      <c r="C31" s="16" t="s">
        <v>24</v>
      </c>
      <c r="D31" s="17">
        <v>100</v>
      </c>
      <c r="E31" s="18"/>
      <c r="F31" s="19">
        <f t="shared" ref="F31" si="4">D31*E31</f>
        <v>0</v>
      </c>
    </row>
    <row r="32" spans="1:6" s="3" customFormat="1" x14ac:dyDescent="0.25">
      <c r="A32" s="15"/>
      <c r="B32" s="28"/>
      <c r="C32" s="16"/>
      <c r="D32" s="17"/>
      <c r="E32" s="18"/>
      <c r="F32" s="19"/>
    </row>
    <row r="33" spans="1:6" x14ac:dyDescent="0.3">
      <c r="A33" s="34"/>
      <c r="B33" s="35" t="s">
        <v>34</v>
      </c>
      <c r="C33" s="36"/>
      <c r="D33" s="37"/>
      <c r="E33" s="38"/>
      <c r="F33" s="39">
        <f>SUM(F7:F32)</f>
        <v>0</v>
      </c>
    </row>
    <row r="34" spans="1:6" x14ac:dyDescent="0.3">
      <c r="A34" s="15"/>
      <c r="B34" s="40"/>
      <c r="C34" s="16"/>
      <c r="D34" s="17"/>
      <c r="E34" s="18"/>
      <c r="F34" s="19"/>
    </row>
    <row r="35" spans="1:6" x14ac:dyDescent="0.3">
      <c r="A35" s="15"/>
      <c r="B35" s="40" t="s">
        <v>36</v>
      </c>
      <c r="C35" s="16" t="s">
        <v>30</v>
      </c>
      <c r="D35" s="17">
        <v>15</v>
      </c>
      <c r="E35" s="18" t="s">
        <v>33</v>
      </c>
      <c r="F35" s="19">
        <f>F33*0.15</f>
        <v>0</v>
      </c>
    </row>
    <row r="36" spans="1:6" x14ac:dyDescent="0.3">
      <c r="A36" s="15"/>
      <c r="B36" s="40"/>
      <c r="C36" s="16"/>
      <c r="D36" s="17"/>
      <c r="E36" s="18"/>
      <c r="F36" s="19"/>
    </row>
    <row r="37" spans="1:6" x14ac:dyDescent="0.3">
      <c r="A37" s="41"/>
      <c r="B37" s="42" t="s">
        <v>38</v>
      </c>
      <c r="C37" s="43"/>
      <c r="D37" s="44"/>
      <c r="E37" s="45"/>
      <c r="F37" s="46">
        <f>SUM(F33:F36)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B14" sqref="B14"/>
    </sheetView>
  </sheetViews>
  <sheetFormatPr defaultRowHeight="13.2" x14ac:dyDescent="0.25"/>
  <cols>
    <col min="1" max="1" width="8.33203125" customWidth="1"/>
    <col min="2" max="2" width="41.33203125" customWidth="1"/>
    <col min="3" max="5" width="10.6640625" customWidth="1"/>
    <col min="6" max="6" width="13.6640625" customWidth="1"/>
  </cols>
  <sheetData>
    <row r="1" spans="1:6" ht="18" x14ac:dyDescent="0.25">
      <c r="A1" s="74" t="s">
        <v>106</v>
      </c>
      <c r="B1" s="74"/>
      <c r="C1" s="74"/>
      <c r="D1" s="74"/>
      <c r="E1" s="21"/>
      <c r="F1" s="21"/>
    </row>
    <row r="2" spans="1:6" ht="15.6" x14ac:dyDescent="0.3">
      <c r="A2" s="74" t="s">
        <v>111</v>
      </c>
      <c r="B2" s="74"/>
      <c r="C2" s="74"/>
      <c r="D2" s="74"/>
      <c r="E2" s="7"/>
      <c r="F2" s="7"/>
    </row>
    <row r="3" spans="1:6" ht="20.399999999999999" x14ac:dyDescent="0.35">
      <c r="A3" s="74" t="s">
        <v>143</v>
      </c>
      <c r="B3" s="74"/>
      <c r="C3" s="74"/>
      <c r="D3" s="74"/>
      <c r="E3" s="53"/>
      <c r="F3" s="53"/>
    </row>
    <row r="4" spans="1:6" ht="20.399999999999999" x14ac:dyDescent="0.35">
      <c r="A4" s="55"/>
      <c r="B4" s="55"/>
      <c r="C4" s="55"/>
      <c r="D4" s="55"/>
      <c r="E4" s="55"/>
      <c r="F4" s="55"/>
    </row>
    <row r="5" spans="1:6" ht="13.8" x14ac:dyDescent="0.3">
      <c r="A5" s="23"/>
      <c r="B5" s="26"/>
      <c r="C5" s="5"/>
      <c r="D5" s="4"/>
      <c r="E5" s="7"/>
      <c r="F5" s="7"/>
    </row>
    <row r="6" spans="1:6" ht="27.6" x14ac:dyDescent="0.25">
      <c r="A6" s="12" t="s">
        <v>28</v>
      </c>
      <c r="B6" s="10" t="s">
        <v>17</v>
      </c>
      <c r="C6" s="13" t="s">
        <v>18</v>
      </c>
      <c r="D6" s="10" t="s">
        <v>19</v>
      </c>
      <c r="E6" s="14" t="s">
        <v>20</v>
      </c>
      <c r="F6" s="11" t="s">
        <v>21</v>
      </c>
    </row>
    <row r="7" spans="1:6" ht="15.6" x14ac:dyDescent="0.25">
      <c r="A7" s="29"/>
      <c r="B7" s="30"/>
      <c r="C7" s="17"/>
      <c r="D7" s="17"/>
      <c r="E7" s="17"/>
      <c r="F7" s="52"/>
    </row>
    <row r="8" spans="1:6" ht="15.6" x14ac:dyDescent="0.25">
      <c r="A8" s="58" t="s">
        <v>75</v>
      </c>
      <c r="B8" s="33" t="s">
        <v>31</v>
      </c>
      <c r="C8" s="16"/>
      <c r="D8" s="17"/>
      <c r="E8" s="17"/>
      <c r="F8" s="56"/>
    </row>
    <row r="9" spans="1:6" ht="12.75" customHeight="1" x14ac:dyDescent="0.25">
      <c r="A9" s="24" t="s">
        <v>76</v>
      </c>
      <c r="B9" s="49" t="s">
        <v>123</v>
      </c>
      <c r="C9" s="16"/>
      <c r="D9" s="17"/>
      <c r="E9" s="19"/>
      <c r="F9" s="19"/>
    </row>
    <row r="10" spans="1:6" ht="13.8" x14ac:dyDescent="0.25">
      <c r="A10" s="57" t="s">
        <v>77</v>
      </c>
      <c r="B10" s="50" t="s">
        <v>112</v>
      </c>
      <c r="C10" s="16" t="s">
        <v>39</v>
      </c>
      <c r="D10" s="17">
        <v>10</v>
      </c>
      <c r="E10" s="17"/>
      <c r="F10" s="19">
        <f>D10*E10</f>
        <v>0</v>
      </c>
    </row>
    <row r="11" spans="1:6" ht="13.8" x14ac:dyDescent="0.25">
      <c r="A11" s="57" t="s">
        <v>78</v>
      </c>
      <c r="B11" s="48" t="s">
        <v>113</v>
      </c>
      <c r="C11" s="16" t="s">
        <v>39</v>
      </c>
      <c r="D11" s="17">
        <v>10</v>
      </c>
      <c r="E11" s="19"/>
      <c r="F11" s="19">
        <f>D11*E11</f>
        <v>0</v>
      </c>
    </row>
    <row r="12" spans="1:6" ht="13.8" x14ac:dyDescent="0.25">
      <c r="A12" s="15"/>
      <c r="B12" s="27"/>
      <c r="C12" s="16"/>
      <c r="D12" s="17"/>
      <c r="E12" s="19"/>
      <c r="F12" s="19"/>
    </row>
    <row r="13" spans="1:6" ht="15.75" customHeight="1" x14ac:dyDescent="0.25">
      <c r="A13" s="58" t="s">
        <v>73</v>
      </c>
      <c r="B13" s="33" t="s">
        <v>120</v>
      </c>
      <c r="C13" s="16"/>
      <c r="D13" s="17"/>
      <c r="E13" s="19"/>
      <c r="F13" s="19"/>
    </row>
    <row r="14" spans="1:6" ht="13.8" x14ac:dyDescent="0.25">
      <c r="A14" s="15" t="s">
        <v>74</v>
      </c>
      <c r="B14" s="28" t="s">
        <v>26</v>
      </c>
      <c r="C14" s="16" t="s">
        <v>43</v>
      </c>
      <c r="D14" s="17">
        <v>20</v>
      </c>
      <c r="E14" s="18"/>
      <c r="F14" s="19">
        <f t="shared" ref="F14" si="0">D14*E14</f>
        <v>0</v>
      </c>
    </row>
    <row r="15" spans="1:6" ht="13.8" x14ac:dyDescent="0.25">
      <c r="A15" s="15"/>
      <c r="B15" s="28"/>
      <c r="C15" s="16"/>
      <c r="D15" s="17"/>
      <c r="E15" s="18"/>
      <c r="F15" s="19"/>
    </row>
    <row r="16" spans="1:6" ht="31.2" x14ac:dyDescent="0.25">
      <c r="A16" s="58" t="s">
        <v>71</v>
      </c>
      <c r="B16" s="33" t="s">
        <v>109</v>
      </c>
      <c r="C16" s="16"/>
      <c r="D16" s="17"/>
      <c r="E16" s="18"/>
      <c r="F16" s="19"/>
    </row>
    <row r="17" spans="1:6" ht="13.8" x14ac:dyDescent="0.25">
      <c r="A17" s="51" t="s">
        <v>72</v>
      </c>
      <c r="B17" s="59" t="s">
        <v>84</v>
      </c>
      <c r="C17" s="16" t="s">
        <v>43</v>
      </c>
      <c r="D17" s="17">
        <v>20</v>
      </c>
      <c r="E17" s="18"/>
      <c r="F17" s="19">
        <f t="shared" ref="F17:F24" si="1">D17*E17</f>
        <v>0</v>
      </c>
    </row>
    <row r="18" spans="1:6" ht="13.8" x14ac:dyDescent="0.25">
      <c r="A18" s="51" t="s">
        <v>99</v>
      </c>
      <c r="B18" s="59" t="s">
        <v>84</v>
      </c>
      <c r="C18" s="16" t="s">
        <v>43</v>
      </c>
      <c r="D18" s="17">
        <v>20</v>
      </c>
      <c r="E18" s="18"/>
      <c r="F18" s="19">
        <f t="shared" si="1"/>
        <v>0</v>
      </c>
    </row>
    <row r="19" spans="1:6" ht="13.8" x14ac:dyDescent="0.25">
      <c r="A19" s="51" t="s">
        <v>100</v>
      </c>
      <c r="B19" s="59" t="s">
        <v>84</v>
      </c>
      <c r="C19" s="16" t="s">
        <v>43</v>
      </c>
      <c r="D19" s="17">
        <v>20</v>
      </c>
      <c r="E19" s="18"/>
      <c r="F19" s="19">
        <f t="shared" si="1"/>
        <v>0</v>
      </c>
    </row>
    <row r="20" spans="1:6" ht="13.8" x14ac:dyDescent="0.25">
      <c r="A20" s="51" t="s">
        <v>101</v>
      </c>
      <c r="B20" s="59" t="s">
        <v>84</v>
      </c>
      <c r="C20" s="16" t="s">
        <v>43</v>
      </c>
      <c r="D20" s="17">
        <v>20</v>
      </c>
      <c r="E20" s="18"/>
      <c r="F20" s="19">
        <f t="shared" si="1"/>
        <v>0</v>
      </c>
    </row>
    <row r="21" spans="1:6" ht="13.8" x14ac:dyDescent="0.25">
      <c r="A21" s="51" t="s">
        <v>102</v>
      </c>
      <c r="B21" s="59" t="s">
        <v>84</v>
      </c>
      <c r="C21" s="16" t="s">
        <v>43</v>
      </c>
      <c r="D21" s="17">
        <v>20</v>
      </c>
      <c r="E21" s="18"/>
      <c r="F21" s="19">
        <f t="shared" si="1"/>
        <v>0</v>
      </c>
    </row>
    <row r="22" spans="1:6" ht="13.8" x14ac:dyDescent="0.25">
      <c r="A22" s="51" t="s">
        <v>103</v>
      </c>
      <c r="B22" s="59" t="s">
        <v>84</v>
      </c>
      <c r="C22" s="16" t="s">
        <v>43</v>
      </c>
      <c r="D22" s="17">
        <v>20</v>
      </c>
      <c r="E22" s="18"/>
      <c r="F22" s="19">
        <f t="shared" si="1"/>
        <v>0</v>
      </c>
    </row>
    <row r="23" spans="1:6" ht="13.8" x14ac:dyDescent="0.25">
      <c r="A23" s="51" t="s">
        <v>104</v>
      </c>
      <c r="B23" s="59" t="s">
        <v>84</v>
      </c>
      <c r="C23" s="16" t="s">
        <v>43</v>
      </c>
      <c r="D23" s="17">
        <v>20</v>
      </c>
      <c r="E23" s="18"/>
      <c r="F23" s="19">
        <f t="shared" si="1"/>
        <v>0</v>
      </c>
    </row>
    <row r="24" spans="1:6" ht="13.8" x14ac:dyDescent="0.25">
      <c r="A24" s="51" t="s">
        <v>105</v>
      </c>
      <c r="B24" s="59" t="s">
        <v>84</v>
      </c>
      <c r="C24" s="16" t="s">
        <v>43</v>
      </c>
      <c r="D24" s="17">
        <v>20</v>
      </c>
      <c r="E24" s="18"/>
      <c r="F24" s="19">
        <f t="shared" si="1"/>
        <v>0</v>
      </c>
    </row>
    <row r="25" spans="1:6" ht="13.8" x14ac:dyDescent="0.25">
      <c r="A25" s="51"/>
      <c r="B25" s="28"/>
      <c r="C25" s="16"/>
      <c r="D25" s="17"/>
      <c r="E25" s="18"/>
      <c r="F25" s="19"/>
    </row>
    <row r="26" spans="1:6" ht="15.6" x14ac:dyDescent="0.25">
      <c r="A26" s="58" t="s">
        <v>69</v>
      </c>
      <c r="B26" s="33" t="s">
        <v>121</v>
      </c>
      <c r="C26" s="16"/>
      <c r="D26" s="17"/>
      <c r="E26" s="18"/>
      <c r="F26" s="19"/>
    </row>
    <row r="27" spans="1:6" ht="13.8" x14ac:dyDescent="0.25">
      <c r="A27" s="51" t="s">
        <v>70</v>
      </c>
      <c r="B27" s="28" t="s">
        <v>122</v>
      </c>
      <c r="C27" s="16" t="s">
        <v>24</v>
      </c>
      <c r="D27" s="17">
        <v>100</v>
      </c>
      <c r="E27" s="18"/>
      <c r="F27" s="19">
        <f t="shared" ref="F27" si="2">D27*E27</f>
        <v>0</v>
      </c>
    </row>
    <row r="28" spans="1:6" ht="13.8" x14ac:dyDescent="0.25">
      <c r="A28" s="15"/>
      <c r="B28" s="28"/>
      <c r="C28" s="16"/>
      <c r="D28" s="17"/>
      <c r="E28" s="18"/>
      <c r="F28" s="19"/>
    </row>
    <row r="29" spans="1:6" ht="13.8" x14ac:dyDescent="0.25">
      <c r="A29" s="34"/>
      <c r="B29" s="35" t="s">
        <v>34</v>
      </c>
      <c r="C29" s="36"/>
      <c r="D29" s="37"/>
      <c r="E29" s="38"/>
      <c r="F29" s="39">
        <f>SUM(F7:F28)</f>
        <v>0</v>
      </c>
    </row>
    <row r="30" spans="1:6" ht="13.8" x14ac:dyDescent="0.25">
      <c r="A30" s="15"/>
      <c r="B30" s="40"/>
      <c r="C30" s="16"/>
      <c r="D30" s="17"/>
      <c r="E30" s="18"/>
      <c r="F30" s="19"/>
    </row>
    <row r="31" spans="1:6" ht="13.8" x14ac:dyDescent="0.25">
      <c r="A31" s="15" t="s">
        <v>35</v>
      </c>
      <c r="B31" s="40" t="s">
        <v>36</v>
      </c>
      <c r="C31" s="16" t="s">
        <v>30</v>
      </c>
      <c r="D31" s="17">
        <v>15</v>
      </c>
      <c r="E31" s="18" t="s">
        <v>33</v>
      </c>
      <c r="F31" s="19">
        <f>F29*0.15</f>
        <v>0</v>
      </c>
    </row>
    <row r="32" spans="1:6" ht="13.8" x14ac:dyDescent="0.25">
      <c r="A32" s="15"/>
      <c r="B32" s="40"/>
      <c r="C32" s="16"/>
      <c r="D32" s="17"/>
      <c r="E32" s="18"/>
      <c r="F32" s="19"/>
    </row>
    <row r="33" spans="1:6" ht="13.8" x14ac:dyDescent="0.25">
      <c r="A33" s="41" t="s">
        <v>37</v>
      </c>
      <c r="B33" s="42" t="s">
        <v>38</v>
      </c>
      <c r="C33" s="43"/>
      <c r="D33" s="44"/>
      <c r="E33" s="45"/>
      <c r="F33" s="46">
        <f>SUM(F29:F32)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2" orientation="portrait" horizontalDpi="300" verticalDpi="300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workbookViewId="0"/>
  </sheetViews>
  <sheetFormatPr defaultRowHeight="13.2" x14ac:dyDescent="0.25"/>
  <cols>
    <col min="1" max="1" width="13" bestFit="1" customWidth="1"/>
    <col min="3" max="3" width="15.5546875" bestFit="1" customWidth="1"/>
  </cols>
  <sheetData>
    <row r="1" spans="1:4" x14ac:dyDescent="0.25">
      <c r="A1" t="s">
        <v>0</v>
      </c>
      <c r="B1" t="e">
        <f>COUNTIF(ROC1_full_list,"&lt;&gt;orangutan")</f>
        <v>#REF!</v>
      </c>
    </row>
    <row r="2" spans="1:4" x14ac:dyDescent="0.25">
      <c r="A2" t="s">
        <v>1</v>
      </c>
      <c r="B2" t="e">
        <f>COUNTIF(ROC2_full_list,"&lt;&gt;orangutan")</f>
        <v>#REF!</v>
      </c>
      <c r="C2" s="1" t="s">
        <v>6</v>
      </c>
      <c r="D2" t="e">
        <f>ROC1Count-ROC2Count</f>
        <v>#REF!</v>
      </c>
    </row>
    <row r="3" spans="1:4" x14ac:dyDescent="0.25">
      <c r="A3" t="s">
        <v>2</v>
      </c>
      <c r="B3" t="e">
        <f>COUNTIF(PAC1_full_list,"&lt;&gt;orangutan")</f>
        <v>#REF!</v>
      </c>
      <c r="C3" s="1" t="s">
        <v>7</v>
      </c>
      <c r="D3" t="e">
        <f>(ROC2Count*2)-PAC1Count</f>
        <v>#REF!</v>
      </c>
    </row>
    <row r="4" spans="1:4" x14ac:dyDescent="0.25">
      <c r="A4" t="s">
        <v>3</v>
      </c>
      <c r="B4" t="e">
        <f>COUNTIF(PAC2_full_list,"&lt;&gt;orangutan")</f>
        <v>#REF!</v>
      </c>
      <c r="C4" s="1" t="s">
        <v>8</v>
      </c>
      <c r="D4" t="e">
        <f>PAC1Count-PAC2Count</f>
        <v>#REF!</v>
      </c>
    </row>
    <row r="5" spans="1:4" x14ac:dyDescent="0.25">
      <c r="A5" t="s">
        <v>4</v>
      </c>
      <c r="B5" t="e">
        <f>COUNTIF(FEC1_full_list,"&lt;&gt;orangutan")</f>
        <v>#REF!</v>
      </c>
      <c r="C5" s="1" t="s">
        <v>9</v>
      </c>
      <c r="D5" t="e">
        <f>PAC2Count-FEC1Count</f>
        <v>#REF!</v>
      </c>
    </row>
    <row r="6" spans="1:4" x14ac:dyDescent="0.25">
      <c r="A6" t="s">
        <v>5</v>
      </c>
      <c r="B6" t="e">
        <f>COUNTIF(FEC2_full_list,"&lt;&gt;orangutan")</f>
        <v>#REF!</v>
      </c>
      <c r="C6" s="1" t="s">
        <v>10</v>
      </c>
      <c r="D6" t="e">
        <f>(FEC1Count*5)-(FEC2Count*6)</f>
        <v>#REF!</v>
      </c>
    </row>
    <row r="7" spans="1:4" x14ac:dyDescent="0.25">
      <c r="A7" t="s">
        <v>11</v>
      </c>
      <c r="B7" t="e">
        <f>COUNTIF(Land2_Partial_list,"&lt;&gt;orangutan")</f>
        <v>#REF!</v>
      </c>
    </row>
    <row r="8" spans="1:4" x14ac:dyDescent="0.25">
      <c r="A8" t="s">
        <v>12</v>
      </c>
      <c r="B8" t="e">
        <f>COUNTIF(Land3_Partial_list,"&lt;&gt;orangutan")</f>
        <v>#REF!</v>
      </c>
      <c r="C8" t="s">
        <v>13</v>
      </c>
      <c r="D8" t="e">
        <f>Land2Count-Land3Count</f>
        <v>#REF!</v>
      </c>
    </row>
    <row r="9" spans="1:4" x14ac:dyDescent="0.25">
      <c r="A9" t="s">
        <v>16</v>
      </c>
      <c r="B9" t="e">
        <f>COUNTIF(FEC2_item_list,"&lt;&gt;orangutan")</f>
        <v>#REF!</v>
      </c>
    </row>
    <row r="10" spans="1:4" x14ac:dyDescent="0.25">
      <c r="A10" t="s">
        <v>14</v>
      </c>
      <c r="B10" t="e">
        <f>COUNTIF(Report1_Item_List,"&lt;&gt;orangutan")</f>
        <v>#REF!</v>
      </c>
      <c r="C10" t="s">
        <v>15</v>
      </c>
      <c r="D10" t="e">
        <f>FEC2ItemCount-Report1Count</f>
        <v>#REF!</v>
      </c>
    </row>
  </sheetData>
  <customSheetViews>
    <customSheetView guid="{8CA5818C-CFBF-4102-B949-6EBF03993CF0}" state="hidden" showRuler="0">
      <selection activeCell="B10" sqref="B10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D0CEFEB-F25D-49DF-AEBC-8D375950E7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Summary </vt:lpstr>
      <vt:lpstr>Roadworks and Earthworks</vt:lpstr>
      <vt:lpstr>Drainage</vt:lpstr>
      <vt:lpstr>Site Clearance</vt:lpstr>
      <vt:lpstr>Macro Data</vt:lpstr>
      <vt:lpstr>Diff_FEC1_PAC2</vt:lpstr>
      <vt:lpstr>Diff_FEC2_FEC1</vt:lpstr>
      <vt:lpstr>Diff_Land3_Land2</vt:lpstr>
      <vt:lpstr>Diff_PAC1_ROC2</vt:lpstr>
      <vt:lpstr>Diff_PAC2_PAC1</vt:lpstr>
      <vt:lpstr>Diff_Report1_FEC2</vt:lpstr>
      <vt:lpstr>Diff_ROC2_ROC1</vt:lpstr>
      <vt:lpstr>Difference</vt:lpstr>
      <vt:lpstr>FEC1Count</vt:lpstr>
      <vt:lpstr>FEC2Count</vt:lpstr>
      <vt:lpstr>FEC2ItemCount</vt:lpstr>
      <vt:lpstr>Land2Count</vt:lpstr>
      <vt:lpstr>Land3Count</vt:lpstr>
      <vt:lpstr>PAC1Count</vt:lpstr>
      <vt:lpstr>PAC2Count</vt:lpstr>
      <vt:lpstr>Drainage!Print_Area</vt:lpstr>
      <vt:lpstr>'Roadworks and Earthworks'!Print_Area</vt:lpstr>
      <vt:lpstr>'Site Clearance'!Print_Area</vt:lpstr>
      <vt:lpstr>'Summary '!Print_Area</vt:lpstr>
      <vt:lpstr>'Summary '!Print_Titles</vt:lpstr>
      <vt:lpstr>Report1Count</vt:lpstr>
      <vt:lpstr>ROC1Count</vt:lpstr>
      <vt:lpstr>ROC2Count</vt:lpstr>
    </vt:vector>
  </TitlesOfParts>
  <Company>Transit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pmetest</dc:creator>
  <cp:lastModifiedBy>Scott Cairney</cp:lastModifiedBy>
  <cp:lastPrinted>2018-11-27T08:22:51Z</cp:lastPrinted>
  <dcterms:created xsi:type="dcterms:W3CDTF">1998-10-01T00:26:13Z</dcterms:created>
  <dcterms:modified xsi:type="dcterms:W3CDTF">2019-06-06T05:02:40Z</dcterms:modified>
</cp:coreProperties>
</file>