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Planning\06 Projects\10065 Apii Nikao Road Improvement\06 Construction\01 Procurement\"/>
    </mc:Choice>
  </mc:AlternateContent>
  <bookViews>
    <workbookView xWindow="0" yWindow="0" windowWidth="25200" windowHeight="11460"/>
  </bookViews>
  <sheets>
    <sheet name="Apii Nikao Footpath SOP Tender" sheetId="1" r:id="rId1"/>
  </sheets>
  <definedNames>
    <definedName name="_xlnm.Print_Area" localSheetId="0">'Apii Nikao Footpath SOP Tender'!$A$1:$F$117</definedName>
    <definedName name="_xlnm.Print_Titles" localSheetId="0">'Apii Nikao Footpath SOP Tender'!$1:$6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0" i="1" l="1"/>
  <c r="E48" i="1" l="1"/>
  <c r="F80" i="1" l="1"/>
  <c r="A111" i="1" l="1"/>
  <c r="A110" i="1"/>
  <c r="A109" i="1"/>
  <c r="A108" i="1"/>
  <c r="A107" i="1"/>
  <c r="A106" i="1"/>
  <c r="B111" i="1" l="1"/>
  <c r="B110" i="1"/>
  <c r="B109" i="1"/>
  <c r="B108" i="1"/>
  <c r="B107" i="1"/>
  <c r="B106" i="1"/>
  <c r="F91" i="1" l="1"/>
  <c r="F90" i="1"/>
  <c r="F94" i="1"/>
  <c r="F86" i="1"/>
  <c r="F101" i="1" l="1"/>
  <c r="F100" i="1"/>
  <c r="F76" i="1"/>
  <c r="F72" i="1"/>
  <c r="F69" i="1"/>
  <c r="F59" i="1"/>
  <c r="F53" i="1"/>
  <c r="F48" i="1"/>
  <c r="F47" i="1"/>
  <c r="F45" i="1"/>
  <c r="F44" i="1"/>
  <c r="F43" i="1"/>
  <c r="F41" i="1"/>
  <c r="F40" i="1"/>
  <c r="F39" i="1"/>
  <c r="F38" i="1"/>
  <c r="F32" i="1"/>
  <c r="F27" i="1"/>
  <c r="F24" i="1"/>
  <c r="F21" i="1"/>
  <c r="F18" i="1"/>
  <c r="F15" i="1"/>
  <c r="F12" i="1"/>
  <c r="F9" i="1"/>
  <c r="F103" i="1" l="1"/>
  <c r="F111" i="1" s="1"/>
  <c r="F96" i="1"/>
  <c r="F110" i="1" s="1"/>
  <c r="F62" i="1"/>
  <c r="F108" i="1" s="1"/>
  <c r="F82" i="1"/>
  <c r="F109" i="1" s="1"/>
  <c r="F34" i="1"/>
  <c r="F106" i="1" s="1"/>
  <c r="F50" i="1"/>
  <c r="F107" i="1" s="1"/>
  <c r="F113" i="1" l="1"/>
  <c r="F115" i="1" s="1"/>
  <c r="F117" i="1" s="1"/>
</calcChain>
</file>

<file path=xl/sharedStrings.xml><?xml version="1.0" encoding="utf-8"?>
<sst xmlns="http://schemas.openxmlformats.org/spreadsheetml/2006/main" count="157" uniqueCount="126">
  <si>
    <t>Status:</t>
  </si>
  <si>
    <t>Date:</t>
  </si>
  <si>
    <t>Item</t>
  </si>
  <si>
    <t>Description</t>
  </si>
  <si>
    <t>Unit</t>
  </si>
  <si>
    <t>Quantity</t>
  </si>
  <si>
    <t>Rate</t>
  </si>
  <si>
    <t>Amount</t>
  </si>
  <si>
    <t>PRELIMINARY AND GENERAL</t>
  </si>
  <si>
    <t xml:space="preserve">Establishment and Disestablishment </t>
  </si>
  <si>
    <t>a)</t>
  </si>
  <si>
    <t>LS</t>
  </si>
  <si>
    <t>Setting Out of the Works</t>
  </si>
  <si>
    <t>Contractor's Supervision</t>
  </si>
  <si>
    <t>Allow for supervision of the construction works for the duration of the contract.</t>
  </si>
  <si>
    <t>Pedestrian and Traffic Control</t>
  </si>
  <si>
    <t>Health and Safety Plan and Forms</t>
  </si>
  <si>
    <t>Environmental Management Plan Preparation and Implementation</t>
  </si>
  <si>
    <t>Contract Quality  Plan</t>
  </si>
  <si>
    <t>Prepare, submit and implement contract quality plan to achieve compliance with the requirements of the Contract.</t>
  </si>
  <si>
    <t>Valuation of Variations</t>
  </si>
  <si>
    <t>Allowance for On-site Overheads to be applied to variations</t>
  </si>
  <si>
    <t>%</t>
  </si>
  <si>
    <t>b)</t>
  </si>
  <si>
    <t>Allowance for Off-site Overheads and Profit to be applied to variations</t>
  </si>
  <si>
    <t>c)</t>
  </si>
  <si>
    <t>Nominated Working Day rate</t>
  </si>
  <si>
    <t>Day</t>
  </si>
  <si>
    <t>SUB-TOTAL</t>
  </si>
  <si>
    <t>UNSCHEDULED WORKS (PROVISIONAL ITEM)</t>
  </si>
  <si>
    <t>Labour</t>
  </si>
  <si>
    <t>200.1.1</t>
  </si>
  <si>
    <t>Working foreman</t>
  </si>
  <si>
    <t>Hr</t>
  </si>
  <si>
    <t>200.1.2</t>
  </si>
  <si>
    <t>Leading hand</t>
  </si>
  <si>
    <t>200.1.3</t>
  </si>
  <si>
    <t>Tradesperson</t>
  </si>
  <si>
    <t>200.1.4</t>
  </si>
  <si>
    <t>Labourer</t>
  </si>
  <si>
    <t>200.2.1</t>
  </si>
  <si>
    <t>Truck (6-wheeler)</t>
  </si>
  <si>
    <t>200.2.2</t>
  </si>
  <si>
    <t>Excavator (6 - 12 tonnes)</t>
  </si>
  <si>
    <t>200.2.3</t>
  </si>
  <si>
    <t>Materials</t>
  </si>
  <si>
    <t>200.3.1</t>
  </si>
  <si>
    <t>PS</t>
  </si>
  <si>
    <t>200.3.2</t>
  </si>
  <si>
    <t>Material on-cost (% to be applied to 200.3.1)</t>
  </si>
  <si>
    <t>CLEARING/DEMOLITION, EARTHWORKS, EROSION AND SEDIMENT CONTROL</t>
  </si>
  <si>
    <t>Demolition</t>
  </si>
  <si>
    <t>300.1.1</t>
  </si>
  <si>
    <t>Erosion and Sediment Controls</t>
  </si>
  <si>
    <t>300.3.1</t>
  </si>
  <si>
    <t>Earthworks</t>
  </si>
  <si>
    <r>
      <t>m</t>
    </r>
    <r>
      <rPr>
        <vertAlign val="superscript"/>
        <sz val="9"/>
        <rFont val="Arial"/>
        <family val="2"/>
      </rPr>
      <t>3</t>
    </r>
  </si>
  <si>
    <t>300.4.2</t>
  </si>
  <si>
    <t>lm</t>
  </si>
  <si>
    <t>400.2.1</t>
  </si>
  <si>
    <t>no.</t>
  </si>
  <si>
    <t>Ea.</t>
  </si>
  <si>
    <t>STORMWATER CONSTRUCTION</t>
  </si>
  <si>
    <t>Pipe laying</t>
  </si>
  <si>
    <t>600.1.1</t>
  </si>
  <si>
    <t>RCRRJ   0 - 2.0m depth</t>
  </si>
  <si>
    <t>Catchpits</t>
  </si>
  <si>
    <t>UTILITY SERVICES</t>
  </si>
  <si>
    <t>Principal:</t>
  </si>
  <si>
    <t>INFRASTRUCTURE COOK ISLANDS</t>
  </si>
  <si>
    <t>FOR RFT</t>
  </si>
  <si>
    <t>Contract:</t>
  </si>
  <si>
    <t>Revision:</t>
  </si>
  <si>
    <t>Contract No:</t>
  </si>
  <si>
    <t xml:space="preserve">Allow for establishment onsite of all work facilities, equipment, etc. and the removal of the same upon completion of the construction works. Sum to include for all required construction signage, sheds, toilet facilities etc. if required to complete the works as well as the maintenance of the constructed works during and up to the completion of the defects liability period. </t>
  </si>
  <si>
    <t xml:space="preserve">Prepare and implement Traffic Management Plan in accordance with latest version of NZTA COPTTM, achieve approved TMP including all required signage, cones, vehicles, personnel etc. </t>
  </si>
  <si>
    <t>Prepare, submit and  implement SSSP in accordance with industry standards, including all reporting, safety fencing, signage, etc. for the duration of the works.</t>
  </si>
  <si>
    <t>Prepare, submit and  implement EMP in accordance with industry standards, including all reporting, erosion and sediment controls, inspection and maintenance of the controls throughout the contract period etc. for the duration of the works.</t>
  </si>
  <si>
    <t>Refer to 100.7</t>
  </si>
  <si>
    <t>Included</t>
  </si>
  <si>
    <t xml:space="preserve">Single catchpit </t>
  </si>
  <si>
    <t>Supply all materials and construct catchpits complete with Frame and Grate, connections, haunching, bedding etc. as per standard detail.</t>
  </si>
  <si>
    <t>Subsoil Drainage</t>
  </si>
  <si>
    <t>m2</t>
  </si>
  <si>
    <t>Vehicle Access (Driveways)</t>
  </si>
  <si>
    <t>Plant (Including Operator and Establishment/Disestablishment)</t>
  </si>
  <si>
    <t>300mm dia Class 4 (Z)</t>
  </si>
  <si>
    <t>Allow all costs to supply and install pipelines as detailed including excavation, benching, laying on granular bedding, jointing, connections, backfilling and compaction to standard, trench support, dewatering and removal and disposal of surplus material.</t>
  </si>
  <si>
    <t>No Rate</t>
  </si>
  <si>
    <t>Net cost (Provisional Sum)</t>
  </si>
  <si>
    <t>400.1.1</t>
  </si>
  <si>
    <t>500.2.1</t>
  </si>
  <si>
    <t>500.3.1</t>
  </si>
  <si>
    <t>General</t>
  </si>
  <si>
    <t>600.1.2</t>
  </si>
  <si>
    <t>Total excluding VAT</t>
  </si>
  <si>
    <t>VAT</t>
  </si>
  <si>
    <t>Total including VAT</t>
  </si>
  <si>
    <t>Kerbing</t>
  </si>
  <si>
    <t xml:space="preserve">Construct kerb &amp; channel(s) to ICI standards including all preparation and integration between footpath/kerb types including let-downs for driveways and pram crossings etc. </t>
  </si>
  <si>
    <t>Vertical Kerb and Channel</t>
  </si>
  <si>
    <t xml:space="preserve">Provisional Sum to undertake additional required works for utility operator as instructed by the Engineer. </t>
  </si>
  <si>
    <t xml:space="preserve">Construct concrete footpath to required standards including all preparation and integration between footpath/kerb types including let-downs for driveways and pram crossings etc. </t>
  </si>
  <si>
    <t>Footpaths &amp; Traffic Islands</t>
  </si>
  <si>
    <t>Allow for all costs for setting out the construction work in the specified position and to the specified level including set out of the road corridor boundaries.</t>
  </si>
  <si>
    <t>Day works (Provisional Item) (Rate Only)</t>
  </si>
  <si>
    <t>Allow to demolish and remove existing structures etc. on site. Item to include all slabs, underground structures, foundation, drainage infrastructure, fences and underground services etc. as required to construct contract works, and removal of all waste to an approved offsite disposal facility.  Item to include liaison with affected landowners as required.</t>
  </si>
  <si>
    <t>All utility services layout and construction shall be in accordance with the relevant Utility Services and Electrical installation codes of practice and standards. Allow for all liaison with all utility providers as required.</t>
  </si>
  <si>
    <t>Locate and protect all existing services to remain during the contract works. Including liaison with utility providers as required.</t>
  </si>
  <si>
    <t>CONCRETE AND FOOTPATH WORKS</t>
  </si>
  <si>
    <t>SUMMARY</t>
  </si>
  <si>
    <t>Concrete footpath, 100mm thick concrete with broom finish on 50mm compacted GAP40</t>
  </si>
  <si>
    <t>Supply all materials and construct subsoil drainage including trenching, 100mm perforated novacoil pipe in filter sock and 20-6 scoria/drainage metal.  Allow connections to catchpits or free flowing outlet as detailed. (Provisional quantity)</t>
  </si>
  <si>
    <t>Plate Compactor</t>
  </si>
  <si>
    <t>Rarotonga Road Improvement Project, Apii Nikao Footpath Construction</t>
  </si>
  <si>
    <t>Excavate materials to achieve design levels and as directed and remove to an  approved offsite waste disposal facility. (Solid measure)</t>
  </si>
  <si>
    <t>Extra over item 600.2.1 to Construct Pram Crossing as detailed. 100mm thick concrete with broom finish on 50mm compacted GAP40</t>
  </si>
  <si>
    <t xml:space="preserve">Trim and construct concrete vehicle access as detailed. </t>
  </si>
  <si>
    <t>500.1.2</t>
  </si>
  <si>
    <t>500.2.2</t>
  </si>
  <si>
    <t xml:space="preserve">Soakage Chamber </t>
  </si>
  <si>
    <t xml:space="preserve">Supply all materials and construct soakage chamber complete with heavy duty lid, standard frame and cover, connections, haunching, bedding etc. as per standard detail.  Price includes supply of all materials, excavation, backfill, compaction and connection to existing pipes. </t>
  </si>
  <si>
    <t xml:space="preserve">1050mm dia Soakage Chamber </t>
  </si>
  <si>
    <r>
      <t xml:space="preserve">All storm water construction shall be in accordance with current NZ Standard NZS 4404 Land Development and Subdivision Infrastructure - Storm water. It is noted that all stormwater construction shall be treated as </t>
    </r>
    <r>
      <rPr>
        <b/>
        <i/>
        <u/>
        <sz val="9"/>
        <rFont val="Arial"/>
        <family val="2"/>
      </rPr>
      <t>provisional</t>
    </r>
    <r>
      <rPr>
        <i/>
        <sz val="9"/>
        <rFont val="Arial"/>
        <family val="2"/>
      </rPr>
      <t xml:space="preserve"> and shall only be constructed with instruction from the Engineer.</t>
    </r>
  </si>
  <si>
    <t>CK171829</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</si>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</sst>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m/d/yyyy"/>
    <numFmt numFmtId="167" formatCode="_(&quot;$&quot;* #,##0.0_);_(&quot;$&quot;* \(#,##0.0\);_(&quot;$&quot;* &quot;-&quot;??_);_(@_)"/>
    <numFmt numFmtId="168" formatCode="0.0"/>
    <numFmt numFmtId="169" formatCode="_-&quot;$&quot;* #,##0.0_-;\-&quot;$&quot;* #,##0.0_-;_-&quot;$&quot;* &quot;-&quot;??_-;_-@_-"/>
  </numFmts>
  <fonts count="17" x14ac:knownFonts="1">
    <font>
      <sz val="11"/>
      <color theme="1"/>
      <name val="Calibri"/>
      <family val="2"/>
    </font>
    <font>
      <sz val="10"/>
      <name val="Arial"/>
      <family val="2"/>
    </font>
    <font>
      <sz val="9"/>
      <name val="Arial"/>
      <family val="2"/>
    </font>
    <font>
      <sz val="11"/>
      <color theme="1"/>
      <name val="Calibri"/>
      <family val="2"/>
    </font>
    <font>
      <sz val="11"/>
      <name val="Calibri"/>
      <family val="2"/>
    </font>
    <font>
      <b/>
      <sz val="9"/>
      <name val="Arial"/>
      <family val="2"/>
    </font>
    <font>
      <u/>
      <sz val="9"/>
      <name val="Arial"/>
      <family val="2"/>
    </font>
    <font>
      <sz val="11"/>
      <color indexed="8"/>
      <name val="Calibri"/>
      <family val="2"/>
    </font>
    <font>
      <b/>
      <sz val="9"/>
      <color theme="0"/>
      <name val="Arial"/>
      <family val="2"/>
    </font>
    <font>
      <sz val="9"/>
      <color theme="0"/>
      <name val="Arial"/>
      <family val="2"/>
    </font>
    <font>
      <sz val="9"/>
      <color theme="1"/>
      <name val="Arial"/>
      <family val="2"/>
    </font>
    <font>
      <vertAlign val="superscript"/>
      <sz val="9"/>
      <name val="Arial"/>
      <family val="2"/>
    </font>
    <font>
      <i/>
      <sz val="9"/>
      <name val="Arial"/>
      <family val="2"/>
    </font>
    <font>
      <b/>
      <i/>
      <sz val="9"/>
      <name val="Arial"/>
      <family val="2"/>
    </font>
    <font>
      <i/>
      <sz val="10"/>
      <name val="Arial"/>
      <family val="2"/>
    </font>
    <font>
      <b/>
      <sz val="10"/>
      <name val="Arial"/>
      <family val="2"/>
    </font>
    <font>
      <b/>
      <i/>
      <u/>
      <sz val="9"/>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164" fontId="3" fillId="0" borderId="0" applyFont="0" applyFill="0" applyBorder="0" applyAlignment="0" applyProtection="0"/>
    <xf numFmtId="0" fontId="1" fillId="0" borderId="0">
      <alignment vertical="top"/>
    </xf>
    <xf numFmtId="0" fontId="3" fillId="0" borderId="0"/>
    <xf numFmtId="165" fontId="1" fillId="0" borderId="0" applyFont="0" applyFill="0" applyBorder="0" applyAlignment="0" applyProtection="0"/>
    <xf numFmtId="164" fontId="7" fillId="0" borderId="0" applyFont="0" applyFill="0" applyBorder="0" applyAlignment="0" applyProtection="0"/>
    <xf numFmtId="0" fontId="7" fillId="0" borderId="0"/>
    <xf numFmtId="0" fontId="1" fillId="0" borderId="0"/>
    <xf numFmtId="9" fontId="3" fillId="0" borderId="0" applyFont="0" applyFill="0" applyBorder="0" applyAlignment="0" applyProtection="0"/>
  </cellStyleXfs>
  <cellXfs count="118">
    <xf numFmtId="0" fontId="0" fillId="0" borderId="0" xfId="0"/>
    <xf numFmtId="0" fontId="1" fillId="0" borderId="0" xfId="2" applyFont="1" applyBorder="1" applyAlignment="1">
      <alignment wrapText="1"/>
    </xf>
    <xf numFmtId="0" fontId="1" fillId="0" borderId="0" xfId="2" applyNumberFormat="1" applyFont="1" applyFill="1" applyBorder="1" applyAlignment="1">
      <alignment horizontal="center" vertical="center"/>
    </xf>
    <xf numFmtId="164" fontId="1" fillId="0" borderId="0" xfId="1" applyFont="1" applyAlignment="1">
      <alignment horizontal="center" vertical="center"/>
    </xf>
    <xf numFmtId="164" fontId="1" fillId="0" borderId="0" xfId="1" applyFont="1" applyBorder="1" applyAlignment="1">
      <alignment horizontal="right" vertical="center"/>
    </xf>
    <xf numFmtId="0" fontId="4" fillId="0" borderId="0" xfId="3" applyFont="1"/>
    <xf numFmtId="2" fontId="5" fillId="0" borderId="0" xfId="2" applyNumberFormat="1" applyFont="1" applyFill="1" applyBorder="1" applyAlignment="1" applyProtection="1">
      <alignment horizontal="right" vertical="top"/>
      <protection locked="0"/>
    </xf>
    <xf numFmtId="2" fontId="2" fillId="0" borderId="0" xfId="2" applyNumberFormat="1" applyFont="1" applyFill="1" applyBorder="1" applyAlignment="1" applyProtection="1">
      <alignment horizontal="left" wrapText="1"/>
      <protection locked="0"/>
    </xf>
    <xf numFmtId="164" fontId="5" fillId="0" borderId="0" xfId="1" applyFont="1" applyFill="1" applyBorder="1" applyAlignment="1">
      <alignment horizontal="right" vertical="center"/>
    </xf>
    <xf numFmtId="2" fontId="2" fillId="0" borderId="0" xfId="2" applyNumberFormat="1" applyFont="1" applyFill="1" applyBorder="1" applyAlignment="1" applyProtection="1">
      <alignment horizontal="center" vertical="center" wrapText="1"/>
      <protection locked="0"/>
    </xf>
    <xf numFmtId="2" fontId="5" fillId="0" borderId="0" xfId="2" applyNumberFormat="1" applyFont="1" applyFill="1" applyBorder="1" applyAlignment="1" applyProtection="1">
      <alignment horizontal="right" vertical="center"/>
      <protection locked="0"/>
    </xf>
    <xf numFmtId="2" fontId="2" fillId="0" borderId="0" xfId="2" applyNumberFormat="1" applyFont="1" applyFill="1" applyBorder="1" applyAlignment="1" applyProtection="1">
      <alignment horizontal="left" vertical="center" wrapText="1"/>
      <protection locked="0"/>
    </xf>
    <xf numFmtId="0" fontId="6" fillId="0" borderId="0" xfId="2" applyFont="1" applyAlignment="1"/>
    <xf numFmtId="0" fontId="6" fillId="0" borderId="0" xfId="2" applyFont="1" applyAlignment="1" applyProtection="1">
      <protection locked="0"/>
    </xf>
    <xf numFmtId="0" fontId="2" fillId="0" borderId="0" xfId="2" applyNumberFormat="1" applyFont="1" applyFill="1" applyBorder="1" applyAlignment="1">
      <alignment horizontal="center" vertical="center"/>
    </xf>
    <xf numFmtId="0" fontId="2" fillId="0" borderId="0" xfId="2" applyFont="1" applyAlignment="1" applyProtection="1">
      <protection locked="0"/>
    </xf>
    <xf numFmtId="0" fontId="2" fillId="0" borderId="0" xfId="2" applyFont="1" applyAlignment="1"/>
    <xf numFmtId="2" fontId="5" fillId="0" borderId="0" xfId="2" applyNumberFormat="1" applyFont="1" applyFill="1" applyBorder="1" applyAlignment="1" applyProtection="1">
      <alignment horizontal="left" vertical="top"/>
      <protection locked="0"/>
    </xf>
    <xf numFmtId="166" fontId="5" fillId="0" borderId="0" xfId="4" applyNumberFormat="1" applyFont="1" applyFill="1" applyBorder="1" applyAlignment="1" applyProtection="1">
      <alignment horizontal="left" wrapText="1"/>
      <protection locked="0"/>
    </xf>
    <xf numFmtId="167" fontId="5" fillId="0" borderId="0" xfId="5" applyNumberFormat="1" applyFont="1" applyFill="1" applyBorder="1" applyAlignment="1" applyProtection="1">
      <alignment horizontal="right" vertical="center"/>
    </xf>
    <xf numFmtId="2" fontId="5" fillId="2" borderId="1" xfId="2" applyNumberFormat="1" applyFont="1" applyFill="1" applyBorder="1" applyAlignment="1">
      <alignment horizontal="right" vertical="top"/>
    </xf>
    <xf numFmtId="0" fontId="5" fillId="2" borderId="1" xfId="2" applyFont="1" applyFill="1" applyBorder="1" applyAlignment="1">
      <alignment horizontal="center" wrapText="1"/>
    </xf>
    <xf numFmtId="0" fontId="5" fillId="2" borderId="1" xfId="2" applyFont="1" applyFill="1" applyBorder="1" applyAlignment="1">
      <alignment horizontal="center" vertical="center"/>
    </xf>
    <xf numFmtId="164" fontId="5" fillId="2" borderId="1" xfId="1" applyFont="1" applyFill="1" applyBorder="1" applyAlignment="1">
      <alignment horizontal="center" vertical="center"/>
    </xf>
    <xf numFmtId="1" fontId="8" fillId="3" borderId="2" xfId="2" applyNumberFormat="1" applyFont="1" applyFill="1" applyBorder="1" applyAlignment="1">
      <alignment horizontal="center" vertical="center"/>
    </xf>
    <xf numFmtId="0" fontId="8" fillId="3" borderId="2" xfId="2" applyFont="1" applyFill="1" applyBorder="1" applyAlignment="1">
      <alignment vertical="center" wrapText="1"/>
    </xf>
    <xf numFmtId="0" fontId="9" fillId="3" borderId="2" xfId="2" applyFont="1" applyFill="1" applyBorder="1" applyAlignment="1">
      <alignment horizontal="center" vertical="center"/>
    </xf>
    <xf numFmtId="164" fontId="9" fillId="3" borderId="2" xfId="1" applyFont="1" applyFill="1" applyBorder="1" applyAlignment="1">
      <alignment horizontal="center" vertical="center"/>
    </xf>
    <xf numFmtId="164" fontId="8" fillId="3" borderId="2" xfId="1" applyFont="1" applyFill="1" applyBorder="1" applyAlignment="1">
      <alignment horizontal="right" vertical="center"/>
    </xf>
    <xf numFmtId="168" fontId="5" fillId="0" borderId="3" xfId="2" applyNumberFormat="1" applyFont="1" applyFill="1" applyBorder="1" applyAlignment="1">
      <alignment horizontal="right" vertical="top"/>
    </xf>
    <xf numFmtId="0" fontId="5" fillId="0" borderId="3" xfId="2" applyFont="1" applyFill="1" applyBorder="1" applyAlignment="1">
      <alignment vertical="top" wrapText="1"/>
    </xf>
    <xf numFmtId="0" fontId="5" fillId="0" borderId="3" xfId="2" applyFont="1" applyFill="1" applyBorder="1" applyAlignment="1">
      <alignment horizontal="center" vertical="center"/>
    </xf>
    <xf numFmtId="164" fontId="2" fillId="4" borderId="3" xfId="1" applyFont="1" applyFill="1" applyBorder="1" applyAlignment="1" applyProtection="1">
      <alignment horizontal="center" vertical="center"/>
      <protection locked="0"/>
    </xf>
    <xf numFmtId="164" fontId="5" fillId="0" borderId="3" xfId="1" applyFont="1" applyFill="1" applyBorder="1" applyAlignment="1" applyProtection="1">
      <alignment horizontal="right" vertical="center"/>
    </xf>
    <xf numFmtId="168" fontId="2" fillId="0" borderId="3" xfId="2" applyNumberFormat="1" applyFont="1" applyFill="1" applyBorder="1" applyAlignment="1">
      <alignment horizontal="right" vertical="top"/>
    </xf>
    <xf numFmtId="0" fontId="2" fillId="0" borderId="3" xfId="2" applyFont="1" applyFill="1" applyBorder="1" applyAlignment="1">
      <alignment vertical="top" wrapText="1"/>
    </xf>
    <xf numFmtId="0" fontId="2" fillId="0" borderId="3" xfId="2" applyFont="1" applyFill="1" applyBorder="1" applyAlignment="1">
      <alignment horizontal="center" vertical="center"/>
    </xf>
    <xf numFmtId="169" fontId="2" fillId="0" borderId="3" xfId="1" applyNumberFormat="1" applyFont="1" applyFill="1" applyBorder="1" applyAlignment="1" applyProtection="1">
      <alignment horizontal="right" vertical="center"/>
    </xf>
    <xf numFmtId="1" fontId="5" fillId="5" borderId="3" xfId="2" applyNumberFormat="1" applyFont="1" applyFill="1" applyBorder="1" applyAlignment="1">
      <alignment horizontal="right" vertical="center"/>
    </xf>
    <xf numFmtId="0" fontId="5" fillId="5" borderId="3" xfId="2" applyFont="1" applyFill="1" applyBorder="1" applyAlignment="1">
      <alignment horizontal="left" wrapText="1"/>
    </xf>
    <xf numFmtId="0" fontId="5" fillId="5" borderId="3" xfId="2" applyFont="1" applyFill="1" applyBorder="1" applyAlignment="1">
      <alignment horizontal="center" vertical="center"/>
    </xf>
    <xf numFmtId="169" fontId="5" fillId="5" borderId="3" xfId="1" applyNumberFormat="1" applyFont="1" applyFill="1" applyBorder="1" applyAlignment="1" applyProtection="1">
      <alignment horizontal="center" vertical="center"/>
      <protection locked="0"/>
    </xf>
    <xf numFmtId="169" fontId="5" fillId="5" borderId="3" xfId="1" applyNumberFormat="1" applyFont="1" applyFill="1" applyBorder="1" applyAlignment="1" applyProtection="1">
      <alignment horizontal="right" vertical="center"/>
    </xf>
    <xf numFmtId="1" fontId="8" fillId="3" borderId="3" xfId="2" applyNumberFormat="1" applyFont="1" applyFill="1" applyBorder="1" applyAlignment="1">
      <alignment horizontal="center" vertical="top"/>
    </xf>
    <xf numFmtId="0" fontId="8" fillId="3" borderId="3" xfId="2" applyFont="1" applyFill="1" applyBorder="1" applyAlignment="1">
      <alignment vertical="top" wrapText="1"/>
    </xf>
    <xf numFmtId="0" fontId="9" fillId="3" borderId="3" xfId="2" applyFont="1" applyFill="1" applyBorder="1" applyAlignment="1">
      <alignment horizontal="center" vertical="center"/>
    </xf>
    <xf numFmtId="164" fontId="9" fillId="3" borderId="3" xfId="1" applyFont="1" applyFill="1" applyBorder="1" applyAlignment="1">
      <alignment horizontal="center" vertical="center"/>
    </xf>
    <xf numFmtId="164" fontId="8" fillId="3" borderId="3" xfId="1" applyFont="1" applyFill="1" applyBorder="1" applyAlignment="1">
      <alignment horizontal="right" vertical="center"/>
    </xf>
    <xf numFmtId="0" fontId="5" fillId="0" borderId="3" xfId="2" applyFont="1" applyFill="1" applyBorder="1" applyAlignment="1">
      <alignment horizontal="left" vertical="top" wrapText="1"/>
    </xf>
    <xf numFmtId="0" fontId="2" fillId="0" borderId="3" xfId="6" applyFont="1" applyFill="1" applyBorder="1" applyAlignment="1">
      <alignment horizontal="center" vertical="center" wrapText="1"/>
    </xf>
    <xf numFmtId="169" fontId="2" fillId="4" borderId="3" xfId="1" applyNumberFormat="1" applyFont="1" applyFill="1" applyBorder="1" applyAlignment="1" applyProtection="1">
      <alignment horizontal="center" vertical="center"/>
      <protection locked="0"/>
    </xf>
    <xf numFmtId="169" fontId="2" fillId="0" borderId="3" xfId="1" applyNumberFormat="1" applyFont="1" applyFill="1" applyBorder="1" applyAlignment="1">
      <alignment horizontal="right" vertical="center" wrapText="1"/>
    </xf>
    <xf numFmtId="0" fontId="2" fillId="0" borderId="3" xfId="6" applyFont="1" applyFill="1" applyBorder="1" applyAlignment="1" applyProtection="1">
      <alignment horizontal="center" vertical="center"/>
    </xf>
    <xf numFmtId="0" fontId="2" fillId="0" borderId="3" xfId="2" applyFont="1" applyFill="1" applyBorder="1" applyAlignment="1">
      <alignment horizontal="left" vertical="top" wrapText="1"/>
    </xf>
    <xf numFmtId="0" fontId="2" fillId="0" borderId="3" xfId="3" applyFont="1" applyBorder="1" applyAlignment="1">
      <alignment horizontal="center" vertical="center"/>
    </xf>
    <xf numFmtId="169" fontId="2" fillId="0" borderId="3" xfId="5" applyNumberFormat="1" applyFont="1" applyFill="1" applyBorder="1" applyAlignment="1" applyProtection="1">
      <alignment horizontal="right" vertical="center"/>
    </xf>
    <xf numFmtId="1" fontId="5" fillId="5" borderId="3" xfId="2" applyNumberFormat="1" applyFont="1" applyFill="1" applyBorder="1" applyAlignment="1">
      <alignment horizontal="right" vertical="top"/>
    </xf>
    <xf numFmtId="0" fontId="5" fillId="5" borderId="3" xfId="2" applyFont="1" applyFill="1" applyBorder="1" applyAlignment="1">
      <alignment horizontal="left" vertical="top" wrapText="1"/>
    </xf>
    <xf numFmtId="169" fontId="2" fillId="5" borderId="3" xfId="1" applyNumberFormat="1" applyFont="1" applyFill="1" applyBorder="1" applyAlignment="1" applyProtection="1">
      <alignment horizontal="center" vertical="center"/>
      <protection locked="0"/>
    </xf>
    <xf numFmtId="169" fontId="5" fillId="5" borderId="3" xfId="5" applyNumberFormat="1" applyFont="1" applyFill="1" applyBorder="1" applyAlignment="1" applyProtection="1">
      <alignment horizontal="right" vertical="center"/>
    </xf>
    <xf numFmtId="1" fontId="8" fillId="3" borderId="3" xfId="2" applyNumberFormat="1" applyFont="1" applyFill="1" applyBorder="1" applyAlignment="1">
      <alignment horizontal="center" vertical="center"/>
    </xf>
    <xf numFmtId="0" fontId="8" fillId="3" borderId="3" xfId="2" applyFont="1" applyFill="1" applyBorder="1" applyAlignment="1">
      <alignment vertical="center" wrapText="1"/>
    </xf>
    <xf numFmtId="0" fontId="5" fillId="0" borderId="3" xfId="7" applyFont="1" applyFill="1" applyBorder="1" applyAlignment="1">
      <alignment horizontal="left" vertical="top" wrapText="1"/>
    </xf>
    <xf numFmtId="0" fontId="5" fillId="0" borderId="3" xfId="7" applyFont="1" applyFill="1" applyBorder="1" applyAlignment="1">
      <alignment horizontal="center" vertical="center"/>
    </xf>
    <xf numFmtId="169" fontId="5" fillId="0" borderId="3" xfId="1" applyNumberFormat="1" applyFont="1" applyFill="1" applyBorder="1" applyAlignment="1" applyProtection="1">
      <alignment horizontal="right" vertical="center"/>
    </xf>
    <xf numFmtId="0" fontId="2" fillId="0" borderId="3" xfId="7" applyFont="1" applyFill="1" applyBorder="1" applyAlignment="1">
      <alignment horizontal="left" vertical="top" wrapText="1"/>
    </xf>
    <xf numFmtId="0" fontId="2" fillId="0" borderId="3" xfId="7" applyFont="1" applyFill="1" applyBorder="1" applyAlignment="1">
      <alignment horizontal="center" vertical="center"/>
    </xf>
    <xf numFmtId="0" fontId="1" fillId="0" borderId="3" xfId="2" applyFont="1" applyBorder="1" applyAlignment="1">
      <alignment horizontal="center" vertical="center"/>
    </xf>
    <xf numFmtId="0" fontId="1" fillId="0" borderId="3" xfId="2" applyFont="1" applyBorder="1" applyAlignment="1">
      <alignment horizontal="right" vertical="top"/>
    </xf>
    <xf numFmtId="0" fontId="1" fillId="0" borderId="3" xfId="2" applyFont="1" applyBorder="1" applyAlignment="1">
      <alignment vertical="top" wrapText="1"/>
    </xf>
    <xf numFmtId="0" fontId="12" fillId="0" borderId="3" xfId="7" applyFont="1" applyFill="1" applyBorder="1" applyAlignment="1">
      <alignment horizontal="left" vertical="top" wrapText="1"/>
    </xf>
    <xf numFmtId="169" fontId="1" fillId="0" borderId="3" xfId="1" applyNumberFormat="1" applyFont="1" applyBorder="1" applyAlignment="1">
      <alignment horizontal="right" vertical="center"/>
    </xf>
    <xf numFmtId="0" fontId="12" fillId="0" borderId="3" xfId="3" applyFont="1" applyFill="1" applyBorder="1" applyAlignment="1">
      <alignment horizontal="left" vertical="top" wrapText="1"/>
    </xf>
    <xf numFmtId="0" fontId="1" fillId="0" borderId="4" xfId="2" applyFont="1" applyBorder="1" applyAlignment="1">
      <alignment horizontal="right" vertical="top"/>
    </xf>
    <xf numFmtId="168" fontId="13" fillId="0" borderId="3" xfId="2" applyNumberFormat="1" applyFont="1" applyFill="1" applyBorder="1" applyAlignment="1" applyProtection="1">
      <alignment horizontal="right" vertical="top"/>
      <protection locked="0"/>
    </xf>
    <xf numFmtId="0" fontId="13" fillId="0" borderId="3" xfId="2" applyFont="1" applyFill="1" applyBorder="1" applyAlignment="1" applyProtection="1">
      <alignment horizontal="left" wrapText="1"/>
      <protection locked="0"/>
    </xf>
    <xf numFmtId="0" fontId="12" fillId="0" borderId="3" xfId="2" applyFont="1" applyFill="1" applyBorder="1" applyAlignment="1" applyProtection="1">
      <alignment horizontal="center" vertical="center"/>
      <protection locked="0"/>
    </xf>
    <xf numFmtId="164" fontId="12" fillId="0" borderId="3" xfId="1" applyFont="1" applyFill="1" applyBorder="1" applyAlignment="1" applyProtection="1">
      <alignment horizontal="right" vertical="center"/>
      <protection locked="0"/>
    </xf>
    <xf numFmtId="0" fontId="5" fillId="0" borderId="0" xfId="1" applyNumberFormat="1" applyFont="1" applyFill="1" applyBorder="1" applyAlignment="1">
      <alignment horizontal="right" vertical="center"/>
    </xf>
    <xf numFmtId="0" fontId="6" fillId="0" borderId="0" xfId="2" applyFont="1" applyFill="1" applyAlignment="1"/>
    <xf numFmtId="0" fontId="5" fillId="0" borderId="0" xfId="2" applyNumberFormat="1" applyFont="1" applyFill="1" applyBorder="1" applyAlignment="1" applyProtection="1">
      <alignment horizontal="right" vertical="top"/>
      <protection locked="0"/>
    </xf>
    <xf numFmtId="14" fontId="2" fillId="0" borderId="0" xfId="4" applyNumberFormat="1" applyFont="1" applyFill="1" applyBorder="1" applyAlignment="1" applyProtection="1">
      <alignment horizontal="center" wrapText="1"/>
      <protection locked="0"/>
    </xf>
    <xf numFmtId="0" fontId="2" fillId="0" borderId="0" xfId="2" applyNumberFormat="1" applyFont="1" applyFill="1" applyAlignment="1">
      <alignment vertical="center"/>
    </xf>
    <xf numFmtId="0" fontId="6" fillId="0" borderId="0" xfId="2" applyNumberFormat="1" applyFont="1" applyFill="1" applyAlignment="1"/>
    <xf numFmtId="0" fontId="2" fillId="0" borderId="0" xfId="2" applyNumberFormat="1" applyFont="1" applyFill="1" applyBorder="1" applyAlignment="1">
      <alignment horizontal="left" vertical="center"/>
    </xf>
    <xf numFmtId="0" fontId="5" fillId="2" borderId="1" xfId="2" applyNumberFormat="1" applyFont="1" applyFill="1" applyBorder="1" applyAlignment="1">
      <alignment horizontal="center" vertical="center"/>
    </xf>
    <xf numFmtId="0" fontId="9" fillId="3" borderId="2" xfId="2" applyNumberFormat="1" applyFont="1" applyFill="1" applyBorder="1" applyAlignment="1">
      <alignment horizontal="center" vertical="center"/>
    </xf>
    <xf numFmtId="0" fontId="5" fillId="0" borderId="3" xfId="2" applyNumberFormat="1" applyFont="1" applyFill="1" applyBorder="1" applyAlignment="1">
      <alignment horizontal="center" vertical="center"/>
    </xf>
    <xf numFmtId="0" fontId="10" fillId="0" borderId="3" xfId="3" applyNumberFormat="1" applyFont="1" applyFill="1" applyBorder="1" applyAlignment="1">
      <alignment horizontal="center" vertical="center"/>
    </xf>
    <xf numFmtId="0" fontId="2" fillId="0" borderId="3" xfId="2" applyNumberFormat="1" applyFont="1" applyFill="1" applyBorder="1" applyAlignment="1">
      <alignment horizontal="center" vertical="center"/>
    </xf>
    <xf numFmtId="0" fontId="5" fillId="5" borderId="3" xfId="2" applyNumberFormat="1" applyFont="1" applyFill="1" applyBorder="1" applyAlignment="1">
      <alignment horizontal="center" vertical="center"/>
    </xf>
    <xf numFmtId="0" fontId="9" fillId="3" borderId="3" xfId="2" applyNumberFormat="1" applyFont="1" applyFill="1" applyBorder="1" applyAlignment="1">
      <alignment horizontal="center" vertical="center"/>
    </xf>
    <xf numFmtId="0" fontId="2" fillId="0" borderId="3" xfId="6" applyNumberFormat="1" applyFont="1" applyFill="1" applyBorder="1" applyAlignment="1">
      <alignment horizontal="left" vertical="center" wrapText="1"/>
    </xf>
    <xf numFmtId="0" fontId="2" fillId="0" borderId="3" xfId="6" applyNumberFormat="1" applyFont="1" applyFill="1" applyBorder="1" applyAlignment="1" applyProtection="1">
      <alignment horizontal="center" vertical="center"/>
    </xf>
    <xf numFmtId="0" fontId="2" fillId="0" borderId="3" xfId="7" applyNumberFormat="1" applyFont="1" applyFill="1" applyBorder="1" applyAlignment="1">
      <alignment horizontal="center" vertical="center"/>
    </xf>
    <xf numFmtId="0" fontId="5" fillId="0" borderId="3" xfId="7" applyNumberFormat="1" applyFont="1" applyFill="1" applyBorder="1" applyAlignment="1">
      <alignment horizontal="center" vertical="center"/>
    </xf>
    <xf numFmtId="0" fontId="2" fillId="0" borderId="3" xfId="3" applyNumberFormat="1" applyFont="1" applyFill="1" applyBorder="1" applyAlignment="1">
      <alignment horizontal="center" vertical="center"/>
    </xf>
    <xf numFmtId="0" fontId="12" fillId="0" borderId="3" xfId="2" applyNumberFormat="1" applyFont="1" applyFill="1" applyBorder="1" applyAlignment="1" applyProtection="1">
      <alignment horizontal="center" vertical="center"/>
      <protection locked="0"/>
    </xf>
    <xf numFmtId="9" fontId="2" fillId="0" borderId="3" xfId="8" applyFont="1" applyFill="1" applyBorder="1" applyAlignment="1">
      <alignment horizontal="center" vertical="center"/>
    </xf>
    <xf numFmtId="168" fontId="13" fillId="0" borderId="8" xfId="2" applyNumberFormat="1" applyFont="1" applyFill="1" applyBorder="1" applyAlignment="1" applyProtection="1">
      <alignment horizontal="right" vertical="top"/>
      <protection locked="0"/>
    </xf>
    <xf numFmtId="0" fontId="13" fillId="0" borderId="8" xfId="2" applyFont="1" applyFill="1" applyBorder="1" applyAlignment="1" applyProtection="1">
      <alignment horizontal="left" wrapText="1"/>
      <protection locked="0"/>
    </xf>
    <xf numFmtId="0" fontId="12" fillId="0" borderId="8" xfId="2" applyFont="1" applyFill="1" applyBorder="1" applyAlignment="1" applyProtection="1">
      <alignment horizontal="center" vertical="center"/>
      <protection locked="0"/>
    </xf>
    <xf numFmtId="0" fontId="12" fillId="0" borderId="8" xfId="2" applyNumberFormat="1" applyFont="1" applyFill="1" applyBorder="1" applyAlignment="1" applyProtection="1">
      <alignment horizontal="center" vertical="center"/>
      <protection locked="0"/>
    </xf>
    <xf numFmtId="169" fontId="2" fillId="4" borderId="8" xfId="1" applyNumberFormat="1" applyFont="1" applyFill="1" applyBorder="1" applyAlignment="1" applyProtection="1">
      <alignment horizontal="center" vertical="center"/>
      <protection locked="0"/>
    </xf>
    <xf numFmtId="164" fontId="12" fillId="0" borderId="8" xfId="1" applyFont="1" applyFill="1" applyBorder="1" applyAlignment="1" applyProtection="1">
      <alignment horizontal="right" vertical="center"/>
      <protection locked="0"/>
    </xf>
    <xf numFmtId="0" fontId="14" fillId="6" borderId="1" xfId="2" applyFont="1" applyFill="1" applyBorder="1" applyAlignment="1" applyProtection="1">
      <alignment horizontal="right" vertical="top"/>
      <protection locked="0"/>
    </xf>
    <xf numFmtId="0" fontId="14" fillId="6" borderId="1" xfId="2" applyFont="1" applyFill="1" applyBorder="1" applyAlignment="1" applyProtection="1">
      <alignment wrapText="1"/>
      <protection locked="0"/>
    </xf>
    <xf numFmtId="164" fontId="15" fillId="6" borderId="1" xfId="5" applyNumberFormat="1" applyFont="1" applyFill="1" applyBorder="1" applyAlignment="1" applyProtection="1">
      <alignment horizontal="right" vertical="center"/>
    </xf>
    <xf numFmtId="169" fontId="2" fillId="4" borderId="2" xfId="1" applyNumberFormat="1" applyFont="1" applyFill="1" applyBorder="1" applyAlignment="1" applyProtection="1">
      <alignment horizontal="center" vertical="center"/>
      <protection locked="0"/>
    </xf>
    <xf numFmtId="0" fontId="5" fillId="0" borderId="2" xfId="2" applyFont="1" applyFill="1" applyBorder="1" applyAlignment="1" applyProtection="1">
      <alignment horizontal="left" wrapText="1"/>
      <protection locked="0"/>
    </xf>
    <xf numFmtId="1" fontId="5" fillId="0" borderId="2" xfId="2" applyNumberFormat="1" applyFont="1" applyFill="1" applyBorder="1" applyAlignment="1" applyProtection="1">
      <alignment horizontal="center" vertical="center" wrapText="1"/>
      <protection locked="0"/>
    </xf>
    <xf numFmtId="164" fontId="15" fillId="6" borderId="5" xfId="1" applyFont="1" applyFill="1" applyBorder="1" applyAlignment="1" applyProtection="1">
      <alignment horizontal="right" vertical="center"/>
    </xf>
    <xf numFmtId="164" fontId="15" fillId="6" borderId="6" xfId="1" applyFont="1" applyFill="1" applyBorder="1" applyAlignment="1" applyProtection="1">
      <alignment horizontal="right" vertical="center"/>
    </xf>
    <xf numFmtId="164" fontId="15" fillId="6" borderId="7" xfId="1" applyFont="1" applyFill="1" applyBorder="1" applyAlignment="1" applyProtection="1">
      <alignment horizontal="right" vertical="center"/>
    </xf>
    <xf numFmtId="0" fontId="13" fillId="0" borderId="9" xfId="2" applyFont="1" applyFill="1" applyBorder="1" applyAlignment="1" applyProtection="1">
      <alignment horizontal="center" wrapText="1"/>
      <protection locked="0"/>
    </xf>
    <xf numFmtId="0" fontId="13" fillId="0" borderId="10" xfId="2" applyFont="1" applyFill="1" applyBorder="1" applyAlignment="1" applyProtection="1">
      <alignment horizontal="center" wrapText="1"/>
      <protection locked="0"/>
    </xf>
    <xf numFmtId="0" fontId="13" fillId="0" borderId="11" xfId="2" applyFont="1" applyFill="1" applyBorder="1" applyAlignment="1" applyProtection="1">
      <alignment horizontal="center" wrapText="1"/>
      <protection locked="0"/>
    </xf>
    <xf numFmtId="49" fontId="2" fillId="0" borderId="0" xfId="2" applyNumberFormat="1" applyFont="1" applyFill="1" applyBorder="1" applyAlignment="1" applyProtection="1">
      <alignment horizontal="left" vertical="center" wrapText="1"/>
      <protection locked="0"/>
    </xf>
  </cellXfs>
  <cellStyles count="9">
    <cellStyle name="Comma 2" xfId="4"/>
    <cellStyle name="Currency" xfId="1" builtinId="4"/>
    <cellStyle name="Currency 4" xfId="5"/>
    <cellStyle name="Normal" xfId="0" builtinId="0"/>
    <cellStyle name="Normal 2" xfId="7"/>
    <cellStyle name="Normal_SOP" xfId="6"/>
    <cellStyle name="Normal_Works Cost Estimte_v2" xfId="2"/>
    <cellStyle name="Percent" xfId="8" builtinId="5"/>
    <cellStyle name="Tex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117"/>
  <sheetViews>
    <sheetView tabSelected="1" view="pageBreakPreview" zoomScale="85" zoomScaleNormal="100" zoomScaleSheetLayoutView="85" workbookViewId="0">
      <selection activeCell="B5" sqref="B5"/>
    </sheetView>
  </sheetViews>
  <sheetFormatPr defaultRowHeight="15" x14ac:dyDescent="0.25"/>
  <cols>
    <col min="1" max="1" width="9.42578125" style="73" customWidth="1"/>
    <col min="2" max="2" width="57.42578125" style="1" customWidth="1"/>
    <col min="3" max="3" width="6.140625" style="2" bestFit="1" customWidth="1"/>
    <col min="4" max="4" width="8" style="82" bestFit="1" customWidth="1"/>
    <col min="5" max="5" width="13.5703125" style="3" bestFit="1" customWidth="1"/>
    <col min="6" max="6" width="16" style="4" bestFit="1" customWidth="1"/>
    <col min="7" max="244" width="9.140625" style="5"/>
  </cols>
  <sheetData>
    <row r="1" spans="1:75" ht="12.75" customHeight="1" x14ac:dyDescent="0.25">
      <c r="A1" s="6" t="s">
        <v>68</v>
      </c>
      <c r="B1" s="7" t="s">
        <v>69</v>
      </c>
      <c r="E1" s="78" t="s">
        <v>0</v>
      </c>
      <c r="F1" s="9" t="s">
        <v>70</v>
      </c>
    </row>
    <row r="2" spans="1:75" s="12" customFormat="1" ht="12.75" customHeight="1" x14ac:dyDescent="0.2">
      <c r="A2" s="10" t="s">
        <v>71</v>
      </c>
      <c r="B2" s="11" t="s">
        <v>114</v>
      </c>
      <c r="C2" s="79"/>
      <c r="D2" s="83"/>
      <c r="E2" s="78" t="s">
        <v>72</v>
      </c>
      <c r="F2" s="14" t="s">
        <v>125</v>
      </c>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row>
    <row r="3" spans="1:75" s="12" customFormat="1" ht="12.75" customHeight="1" x14ac:dyDescent="0.2">
      <c r="A3" s="10" t="s">
        <v>73</v>
      </c>
      <c r="B3" s="117" t="s">
        <v>124</v>
      </c>
      <c r="C3" s="79"/>
      <c r="D3" s="83"/>
      <c r="E3" s="80" t="s">
        <v>1</v>
      </c>
      <c r="F3" s="81">
        <v>43173</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row>
    <row r="4" spans="1:75" s="16" customFormat="1" ht="12.75" customHeight="1" x14ac:dyDescent="0.2">
      <c r="C4" s="14"/>
      <c r="D4" s="84"/>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row>
    <row r="5" spans="1:75" s="16" customFormat="1" ht="12" x14ac:dyDescent="0.2">
      <c r="A5" s="17"/>
      <c r="B5" s="18"/>
      <c r="C5" s="14"/>
      <c r="D5" s="84"/>
      <c r="E5" s="8"/>
      <c r="F5" s="19"/>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row>
    <row r="6" spans="1:75" x14ac:dyDescent="0.25">
      <c r="A6" s="20" t="s">
        <v>2</v>
      </c>
      <c r="B6" s="21" t="s">
        <v>3</v>
      </c>
      <c r="C6" s="22" t="s">
        <v>4</v>
      </c>
      <c r="D6" s="85" t="s">
        <v>5</v>
      </c>
      <c r="E6" s="23" t="s">
        <v>6</v>
      </c>
      <c r="F6" s="23" t="s">
        <v>7</v>
      </c>
    </row>
    <row r="7" spans="1:75" x14ac:dyDescent="0.25">
      <c r="A7" s="24">
        <v>100</v>
      </c>
      <c r="B7" s="25" t="s">
        <v>8</v>
      </c>
      <c r="C7" s="26"/>
      <c r="D7" s="86"/>
      <c r="E7" s="27"/>
      <c r="F7" s="28"/>
    </row>
    <row r="8" spans="1:75" x14ac:dyDescent="0.25">
      <c r="A8" s="29">
        <v>100.1</v>
      </c>
      <c r="B8" s="30" t="s">
        <v>9</v>
      </c>
      <c r="C8" s="31"/>
      <c r="D8" s="87"/>
      <c r="E8" s="32"/>
      <c r="F8" s="33"/>
    </row>
    <row r="9" spans="1:75" ht="72" x14ac:dyDescent="0.25">
      <c r="A9" s="34" t="s">
        <v>10</v>
      </c>
      <c r="B9" s="35" t="s">
        <v>74</v>
      </c>
      <c r="C9" s="36" t="s">
        <v>11</v>
      </c>
      <c r="D9" s="88">
        <v>1</v>
      </c>
      <c r="E9" s="32"/>
      <c r="F9" s="37">
        <f>D9*E9</f>
        <v>0</v>
      </c>
    </row>
    <row r="10" spans="1:75" x14ac:dyDescent="0.25">
      <c r="A10" s="34"/>
      <c r="B10" s="35"/>
      <c r="C10" s="36"/>
      <c r="D10" s="89"/>
      <c r="E10" s="32"/>
      <c r="F10" s="37"/>
    </row>
    <row r="11" spans="1:75" x14ac:dyDescent="0.25">
      <c r="A11" s="29">
        <v>100.2</v>
      </c>
      <c r="B11" s="30" t="s">
        <v>12</v>
      </c>
      <c r="C11" s="36"/>
      <c r="D11" s="89"/>
      <c r="E11" s="32"/>
      <c r="F11" s="37"/>
    </row>
    <row r="12" spans="1:75" ht="36" x14ac:dyDescent="0.25">
      <c r="A12" s="34"/>
      <c r="B12" s="35" t="s">
        <v>104</v>
      </c>
      <c r="C12" s="36" t="s">
        <v>11</v>
      </c>
      <c r="D12" s="88">
        <v>1</v>
      </c>
      <c r="E12" s="32"/>
      <c r="F12" s="37">
        <f>D12*E12</f>
        <v>0</v>
      </c>
    </row>
    <row r="13" spans="1:75" x14ac:dyDescent="0.25">
      <c r="A13" s="34"/>
      <c r="B13" s="35"/>
      <c r="C13" s="36"/>
      <c r="D13" s="89"/>
      <c r="E13" s="32"/>
      <c r="F13" s="37"/>
    </row>
    <row r="14" spans="1:75" x14ac:dyDescent="0.25">
      <c r="A14" s="29">
        <v>100.3</v>
      </c>
      <c r="B14" s="30" t="s">
        <v>13</v>
      </c>
      <c r="C14" s="31"/>
      <c r="D14" s="87"/>
      <c r="E14" s="32"/>
      <c r="F14" s="37"/>
    </row>
    <row r="15" spans="1:75" ht="24" x14ac:dyDescent="0.25">
      <c r="A15" s="34"/>
      <c r="B15" s="35" t="s">
        <v>14</v>
      </c>
      <c r="C15" s="36" t="s">
        <v>11</v>
      </c>
      <c r="D15" s="88">
        <v>1</v>
      </c>
      <c r="E15" s="32"/>
      <c r="F15" s="37">
        <f>D15*E15</f>
        <v>0</v>
      </c>
    </row>
    <row r="16" spans="1:75" x14ac:dyDescent="0.25">
      <c r="A16" s="34"/>
      <c r="B16" s="35"/>
      <c r="C16" s="36"/>
      <c r="D16" s="89"/>
      <c r="E16" s="32"/>
      <c r="F16" s="37"/>
    </row>
    <row r="17" spans="1:6" x14ac:dyDescent="0.25">
      <c r="A17" s="29">
        <v>100.4</v>
      </c>
      <c r="B17" s="30" t="s">
        <v>15</v>
      </c>
      <c r="C17" s="31"/>
      <c r="D17" s="87"/>
      <c r="E17" s="32"/>
      <c r="F17" s="37"/>
    </row>
    <row r="18" spans="1:6" ht="36" x14ac:dyDescent="0.25">
      <c r="A18" s="34"/>
      <c r="B18" s="35" t="s">
        <v>75</v>
      </c>
      <c r="C18" s="36" t="s">
        <v>11</v>
      </c>
      <c r="D18" s="88">
        <v>1</v>
      </c>
      <c r="E18" s="32"/>
      <c r="F18" s="37">
        <f>D18*E18</f>
        <v>0</v>
      </c>
    </row>
    <row r="19" spans="1:6" x14ac:dyDescent="0.25">
      <c r="A19" s="34"/>
      <c r="B19" s="35"/>
      <c r="C19" s="36"/>
      <c r="D19" s="89"/>
      <c r="E19" s="32"/>
      <c r="F19" s="37"/>
    </row>
    <row r="20" spans="1:6" x14ac:dyDescent="0.25">
      <c r="A20" s="29">
        <v>100.5</v>
      </c>
      <c r="B20" s="30" t="s">
        <v>16</v>
      </c>
      <c r="C20" s="36"/>
      <c r="D20" s="89"/>
      <c r="E20" s="32"/>
      <c r="F20" s="37"/>
    </row>
    <row r="21" spans="1:6" ht="36" x14ac:dyDescent="0.25">
      <c r="A21" s="34"/>
      <c r="B21" s="35" t="s">
        <v>76</v>
      </c>
      <c r="C21" s="36" t="s">
        <v>11</v>
      </c>
      <c r="D21" s="88">
        <v>1</v>
      </c>
      <c r="E21" s="32"/>
      <c r="F21" s="37">
        <f>D21*E21</f>
        <v>0</v>
      </c>
    </row>
    <row r="22" spans="1:6" x14ac:dyDescent="0.25">
      <c r="A22" s="34"/>
      <c r="B22" s="30"/>
      <c r="C22" s="36"/>
      <c r="D22" s="89"/>
      <c r="E22" s="32"/>
      <c r="F22" s="37"/>
    </row>
    <row r="23" spans="1:6" x14ac:dyDescent="0.25">
      <c r="A23" s="29">
        <v>100.6</v>
      </c>
      <c r="B23" s="30" t="s">
        <v>17</v>
      </c>
      <c r="C23" s="36"/>
      <c r="D23" s="89"/>
      <c r="E23" s="32"/>
      <c r="F23" s="37"/>
    </row>
    <row r="24" spans="1:6" ht="54" customHeight="1" x14ac:dyDescent="0.25">
      <c r="A24" s="34"/>
      <c r="B24" s="35" t="s">
        <v>77</v>
      </c>
      <c r="C24" s="36" t="s">
        <v>11</v>
      </c>
      <c r="D24" s="88">
        <v>1</v>
      </c>
      <c r="E24" s="32"/>
      <c r="F24" s="37">
        <f>D24*E24</f>
        <v>0</v>
      </c>
    </row>
    <row r="25" spans="1:6" x14ac:dyDescent="0.25">
      <c r="A25" s="34"/>
      <c r="B25" s="30"/>
      <c r="C25" s="36"/>
      <c r="D25" s="89"/>
      <c r="E25" s="32"/>
      <c r="F25" s="37"/>
    </row>
    <row r="26" spans="1:6" x14ac:dyDescent="0.25">
      <c r="A26" s="29">
        <v>100.7</v>
      </c>
      <c r="B26" s="30" t="s">
        <v>18</v>
      </c>
      <c r="C26" s="36"/>
      <c r="D26" s="89"/>
      <c r="E26" s="32"/>
      <c r="F26" s="37"/>
    </row>
    <row r="27" spans="1:6" ht="27" customHeight="1" x14ac:dyDescent="0.25">
      <c r="A27" s="34"/>
      <c r="B27" s="35" t="s">
        <v>19</v>
      </c>
      <c r="C27" s="36" t="s">
        <v>11</v>
      </c>
      <c r="D27" s="88">
        <v>1</v>
      </c>
      <c r="E27" s="32"/>
      <c r="F27" s="37">
        <f>D27*E27</f>
        <v>0</v>
      </c>
    </row>
    <row r="28" spans="1:6" x14ac:dyDescent="0.25">
      <c r="A28" s="34"/>
      <c r="B28" s="35"/>
      <c r="C28" s="36"/>
      <c r="D28" s="89"/>
      <c r="E28" s="32"/>
      <c r="F28" s="37"/>
    </row>
    <row r="29" spans="1:6" x14ac:dyDescent="0.25">
      <c r="A29" s="29">
        <v>100.8</v>
      </c>
      <c r="B29" s="30" t="s">
        <v>20</v>
      </c>
      <c r="C29" s="36"/>
      <c r="D29" s="88"/>
      <c r="E29" s="32"/>
      <c r="F29" s="37"/>
    </row>
    <row r="30" spans="1:6" x14ac:dyDescent="0.25">
      <c r="A30" s="34" t="s">
        <v>10</v>
      </c>
      <c r="B30" s="35" t="s">
        <v>21</v>
      </c>
      <c r="C30" s="36" t="s">
        <v>22</v>
      </c>
      <c r="D30" s="89"/>
      <c r="E30" s="32" t="s">
        <v>88</v>
      </c>
      <c r="F30" s="37"/>
    </row>
    <row r="31" spans="1:6" x14ac:dyDescent="0.25">
      <c r="A31" s="34" t="s">
        <v>23</v>
      </c>
      <c r="B31" s="35" t="s">
        <v>24</v>
      </c>
      <c r="C31" s="36" t="s">
        <v>22</v>
      </c>
      <c r="D31" s="89"/>
      <c r="E31" s="32" t="s">
        <v>88</v>
      </c>
      <c r="F31" s="37"/>
    </row>
    <row r="32" spans="1:6" x14ac:dyDescent="0.25">
      <c r="A32" s="34" t="s">
        <v>25</v>
      </c>
      <c r="B32" s="35" t="s">
        <v>26</v>
      </c>
      <c r="C32" s="36" t="s">
        <v>27</v>
      </c>
      <c r="D32" s="89">
        <v>1</v>
      </c>
      <c r="E32" s="32"/>
      <c r="F32" s="37">
        <f>D32*E32</f>
        <v>0</v>
      </c>
    </row>
    <row r="33" spans="1:6" x14ac:dyDescent="0.25">
      <c r="A33" s="34"/>
      <c r="B33" s="35"/>
      <c r="C33" s="36"/>
      <c r="D33" s="89"/>
      <c r="E33" s="32"/>
      <c r="F33" s="37"/>
    </row>
    <row r="34" spans="1:6" x14ac:dyDescent="0.25">
      <c r="A34" s="38">
        <v>100</v>
      </c>
      <c r="B34" s="39" t="s">
        <v>28</v>
      </c>
      <c r="C34" s="40"/>
      <c r="D34" s="90"/>
      <c r="E34" s="41"/>
      <c r="F34" s="42">
        <f>SUM(F8:F33)</f>
        <v>0</v>
      </c>
    </row>
    <row r="35" spans="1:6" x14ac:dyDescent="0.25">
      <c r="A35" s="43">
        <v>200</v>
      </c>
      <c r="B35" s="44" t="s">
        <v>29</v>
      </c>
      <c r="C35" s="45"/>
      <c r="D35" s="91"/>
      <c r="E35" s="46"/>
      <c r="F35" s="47"/>
    </row>
    <row r="36" spans="1:6" x14ac:dyDescent="0.25">
      <c r="A36" s="29"/>
      <c r="B36" s="48" t="s">
        <v>105</v>
      </c>
      <c r="C36" s="49"/>
      <c r="D36" s="92"/>
      <c r="E36" s="50"/>
      <c r="F36" s="51"/>
    </row>
    <row r="37" spans="1:6" x14ac:dyDescent="0.25">
      <c r="A37" s="29">
        <v>200.1</v>
      </c>
      <c r="B37" s="48" t="s">
        <v>30</v>
      </c>
      <c r="C37" s="52"/>
      <c r="D37" s="93"/>
      <c r="E37" s="50"/>
      <c r="F37" s="37"/>
    </row>
    <row r="38" spans="1:6" x14ac:dyDescent="0.25">
      <c r="A38" s="34" t="s">
        <v>31</v>
      </c>
      <c r="B38" s="53" t="s">
        <v>32</v>
      </c>
      <c r="C38" s="54" t="s">
        <v>33</v>
      </c>
      <c r="D38" s="94">
        <v>14</v>
      </c>
      <c r="E38" s="50"/>
      <c r="F38" s="37">
        <f>D38*E38</f>
        <v>0</v>
      </c>
    </row>
    <row r="39" spans="1:6" x14ac:dyDescent="0.25">
      <c r="A39" s="34" t="s">
        <v>34</v>
      </c>
      <c r="B39" s="53" t="s">
        <v>35</v>
      </c>
      <c r="C39" s="54" t="s">
        <v>33</v>
      </c>
      <c r="D39" s="94">
        <v>14</v>
      </c>
      <c r="E39" s="50"/>
      <c r="F39" s="37">
        <f>D39*E39</f>
        <v>0</v>
      </c>
    </row>
    <row r="40" spans="1:6" x14ac:dyDescent="0.25">
      <c r="A40" s="34" t="s">
        <v>36</v>
      </c>
      <c r="B40" s="53" t="s">
        <v>37</v>
      </c>
      <c r="C40" s="54" t="s">
        <v>33</v>
      </c>
      <c r="D40" s="94">
        <v>14</v>
      </c>
      <c r="E40" s="50"/>
      <c r="F40" s="37">
        <f>D40*E40</f>
        <v>0</v>
      </c>
    </row>
    <row r="41" spans="1:6" x14ac:dyDescent="0.25">
      <c r="A41" s="34" t="s">
        <v>38</v>
      </c>
      <c r="B41" s="53" t="s">
        <v>39</v>
      </c>
      <c r="C41" s="54" t="s">
        <v>33</v>
      </c>
      <c r="D41" s="94">
        <v>14</v>
      </c>
      <c r="E41" s="50"/>
      <c r="F41" s="37">
        <f>D41*E41</f>
        <v>0</v>
      </c>
    </row>
    <row r="42" spans="1:6" x14ac:dyDescent="0.25">
      <c r="A42" s="29">
        <v>200.2</v>
      </c>
      <c r="B42" s="48" t="s">
        <v>85</v>
      </c>
      <c r="C42" s="54"/>
      <c r="D42" s="94"/>
      <c r="E42" s="50"/>
      <c r="F42" s="55"/>
    </row>
    <row r="43" spans="1:6" x14ac:dyDescent="0.25">
      <c r="A43" s="34" t="s">
        <v>40</v>
      </c>
      <c r="B43" s="53" t="s">
        <v>41</v>
      </c>
      <c r="C43" s="54" t="s">
        <v>33</v>
      </c>
      <c r="D43" s="94">
        <v>14</v>
      </c>
      <c r="E43" s="50"/>
      <c r="F43" s="37">
        <f>D43*E43</f>
        <v>0</v>
      </c>
    </row>
    <row r="44" spans="1:6" x14ac:dyDescent="0.25">
      <c r="A44" s="34" t="s">
        <v>42</v>
      </c>
      <c r="B44" s="53" t="s">
        <v>43</v>
      </c>
      <c r="C44" s="54" t="s">
        <v>33</v>
      </c>
      <c r="D44" s="94">
        <v>14</v>
      </c>
      <c r="E44" s="50"/>
      <c r="F44" s="37">
        <f>D44*E44</f>
        <v>0</v>
      </c>
    </row>
    <row r="45" spans="1:6" x14ac:dyDescent="0.25">
      <c r="A45" s="34" t="s">
        <v>44</v>
      </c>
      <c r="B45" s="53" t="s">
        <v>113</v>
      </c>
      <c r="C45" s="54" t="s">
        <v>33</v>
      </c>
      <c r="D45" s="94">
        <v>14</v>
      </c>
      <c r="E45" s="50"/>
      <c r="F45" s="37">
        <f>D45*E45</f>
        <v>0</v>
      </c>
    </row>
    <row r="46" spans="1:6" x14ac:dyDescent="0.25">
      <c r="A46" s="29">
        <v>200.3</v>
      </c>
      <c r="B46" s="48" t="s">
        <v>45</v>
      </c>
      <c r="C46" s="54"/>
      <c r="D46" s="94"/>
      <c r="E46" s="50"/>
      <c r="F46" s="55"/>
    </row>
    <row r="47" spans="1:6" x14ac:dyDescent="0.25">
      <c r="A47" s="34" t="s">
        <v>46</v>
      </c>
      <c r="B47" s="53" t="s">
        <v>89</v>
      </c>
      <c r="C47" s="54" t="s">
        <v>47</v>
      </c>
      <c r="D47" s="94">
        <v>1</v>
      </c>
      <c r="E47" s="50">
        <v>10000</v>
      </c>
      <c r="F47" s="37">
        <f>D47*E47</f>
        <v>10000</v>
      </c>
    </row>
    <row r="48" spans="1:6" x14ac:dyDescent="0.25">
      <c r="A48" s="34" t="s">
        <v>48</v>
      </c>
      <c r="B48" s="53" t="s">
        <v>49</v>
      </c>
      <c r="C48" s="54" t="s">
        <v>22</v>
      </c>
      <c r="D48" s="98"/>
      <c r="E48" s="50">
        <f>E47</f>
        <v>10000</v>
      </c>
      <c r="F48" s="37">
        <f>D48*E48</f>
        <v>0</v>
      </c>
    </row>
    <row r="49" spans="1:6" x14ac:dyDescent="0.25">
      <c r="A49" s="34"/>
      <c r="B49" s="53"/>
      <c r="C49" s="54"/>
      <c r="D49" s="94"/>
      <c r="E49" s="50"/>
      <c r="F49" s="55"/>
    </row>
    <row r="50" spans="1:6" x14ac:dyDescent="0.25">
      <c r="A50" s="56">
        <v>200</v>
      </c>
      <c r="B50" s="57" t="s">
        <v>28</v>
      </c>
      <c r="C50" s="40"/>
      <c r="D50" s="90"/>
      <c r="E50" s="58"/>
      <c r="F50" s="59">
        <f>SUM(F36:F49)</f>
        <v>10000</v>
      </c>
    </row>
    <row r="51" spans="1:6" ht="24" x14ac:dyDescent="0.25">
      <c r="A51" s="60">
        <v>300</v>
      </c>
      <c r="B51" s="61" t="s">
        <v>50</v>
      </c>
      <c r="C51" s="45"/>
      <c r="D51" s="91"/>
      <c r="E51" s="46"/>
      <c r="F51" s="47"/>
    </row>
    <row r="52" spans="1:6" x14ac:dyDescent="0.25">
      <c r="A52" s="29">
        <v>300.10000000000002</v>
      </c>
      <c r="B52" s="62" t="s">
        <v>51</v>
      </c>
      <c r="C52" s="63"/>
      <c r="D52" s="95"/>
      <c r="E52" s="50"/>
      <c r="F52" s="64"/>
    </row>
    <row r="53" spans="1:6" ht="76.5" customHeight="1" x14ac:dyDescent="0.25">
      <c r="A53" s="34" t="s">
        <v>52</v>
      </c>
      <c r="B53" s="65" t="s">
        <v>106</v>
      </c>
      <c r="C53" s="66" t="s">
        <v>11</v>
      </c>
      <c r="D53" s="88">
        <v>1</v>
      </c>
      <c r="E53" s="50"/>
      <c r="F53" s="37">
        <f>D53*E53</f>
        <v>0</v>
      </c>
    </row>
    <row r="54" spans="1:6" x14ac:dyDescent="0.25">
      <c r="A54" s="34"/>
      <c r="B54" s="65"/>
      <c r="C54" s="66"/>
      <c r="D54" s="94"/>
      <c r="E54" s="50"/>
      <c r="F54" s="37"/>
    </row>
    <row r="55" spans="1:6" x14ac:dyDescent="0.25">
      <c r="A55" s="29">
        <v>300.3</v>
      </c>
      <c r="B55" s="62" t="s">
        <v>53</v>
      </c>
      <c r="C55" s="66"/>
      <c r="D55" s="94"/>
      <c r="E55" s="50"/>
      <c r="F55" s="64"/>
    </row>
    <row r="56" spans="1:6" x14ac:dyDescent="0.25">
      <c r="A56" s="34" t="s">
        <v>54</v>
      </c>
      <c r="B56" s="65" t="s">
        <v>78</v>
      </c>
      <c r="C56" s="66"/>
      <c r="D56" s="94"/>
      <c r="E56" s="50" t="s">
        <v>79</v>
      </c>
      <c r="F56" s="37"/>
    </row>
    <row r="57" spans="1:6" x14ac:dyDescent="0.25">
      <c r="A57" s="34"/>
      <c r="B57" s="65"/>
      <c r="C57" s="66"/>
      <c r="D57" s="94"/>
      <c r="E57" s="50"/>
      <c r="F57" s="37"/>
    </row>
    <row r="58" spans="1:6" x14ac:dyDescent="0.25">
      <c r="A58" s="29">
        <v>300.39999999999998</v>
      </c>
      <c r="B58" s="62" t="s">
        <v>55</v>
      </c>
      <c r="C58" s="66"/>
      <c r="D58" s="88"/>
      <c r="E58" s="50"/>
      <c r="F58" s="64"/>
    </row>
    <row r="59" spans="1:6" ht="24" x14ac:dyDescent="0.25">
      <c r="A59" s="34" t="s">
        <v>57</v>
      </c>
      <c r="B59" s="65" t="s">
        <v>115</v>
      </c>
      <c r="C59" s="66" t="s">
        <v>56</v>
      </c>
      <c r="D59" s="96">
        <v>10</v>
      </c>
      <c r="E59" s="50"/>
      <c r="F59" s="37">
        <f>D59*E59</f>
        <v>0</v>
      </c>
    </row>
    <row r="60" spans="1:6" x14ac:dyDescent="0.25">
      <c r="A60" s="34"/>
      <c r="B60" s="65"/>
      <c r="C60" s="66"/>
      <c r="D60" s="96"/>
      <c r="E60" s="50"/>
      <c r="F60" s="37"/>
    </row>
    <row r="61" spans="1:6" x14ac:dyDescent="0.25">
      <c r="A61" s="68"/>
      <c r="B61" s="69"/>
      <c r="C61" s="67"/>
      <c r="D61" s="94"/>
      <c r="E61" s="50"/>
      <c r="F61" s="37"/>
    </row>
    <row r="62" spans="1:6" x14ac:dyDescent="0.25">
      <c r="A62" s="38">
        <v>300</v>
      </c>
      <c r="B62" s="39" t="s">
        <v>28</v>
      </c>
      <c r="C62" s="40"/>
      <c r="D62" s="90"/>
      <c r="E62" s="41"/>
      <c r="F62" s="42">
        <f>SUM(F52:F61)</f>
        <v>0</v>
      </c>
    </row>
    <row r="63" spans="1:6" x14ac:dyDescent="0.25">
      <c r="A63" s="60">
        <v>400</v>
      </c>
      <c r="B63" s="61" t="s">
        <v>62</v>
      </c>
      <c r="C63" s="45"/>
      <c r="D63" s="91"/>
      <c r="E63" s="46"/>
      <c r="F63" s="47"/>
    </row>
    <row r="64" spans="1:6" ht="60" x14ac:dyDescent="0.25">
      <c r="A64" s="34"/>
      <c r="B64" s="72" t="s">
        <v>123</v>
      </c>
      <c r="C64" s="66"/>
      <c r="D64" s="94"/>
      <c r="E64" s="50"/>
      <c r="F64" s="37"/>
    </row>
    <row r="65" spans="1:6" x14ac:dyDescent="0.25">
      <c r="A65" s="34"/>
      <c r="B65" s="65"/>
      <c r="C65" s="66"/>
      <c r="D65" s="94"/>
      <c r="E65" s="50"/>
      <c r="F65" s="37"/>
    </row>
    <row r="66" spans="1:6" x14ac:dyDescent="0.25">
      <c r="A66" s="29">
        <v>400.1</v>
      </c>
      <c r="B66" s="62" t="s">
        <v>63</v>
      </c>
      <c r="C66" s="63"/>
      <c r="D66" s="95"/>
      <c r="E66" s="50"/>
      <c r="F66" s="64"/>
    </row>
    <row r="67" spans="1:6" ht="52.5" customHeight="1" x14ac:dyDescent="0.25">
      <c r="A67" s="34"/>
      <c r="B67" s="70" t="s">
        <v>87</v>
      </c>
      <c r="C67" s="66"/>
      <c r="D67" s="94"/>
      <c r="E67" s="50"/>
      <c r="F67" s="37"/>
    </row>
    <row r="68" spans="1:6" x14ac:dyDescent="0.25">
      <c r="A68" s="29" t="s">
        <v>90</v>
      </c>
      <c r="B68" s="62" t="s">
        <v>65</v>
      </c>
      <c r="C68" s="66"/>
      <c r="D68" s="94"/>
      <c r="E68" s="50"/>
      <c r="F68" s="37"/>
    </row>
    <row r="69" spans="1:6" x14ac:dyDescent="0.25">
      <c r="A69" s="34" t="s">
        <v>10</v>
      </c>
      <c r="B69" s="65" t="s">
        <v>86</v>
      </c>
      <c r="C69" s="66" t="s">
        <v>58</v>
      </c>
      <c r="D69" s="88">
        <v>80</v>
      </c>
      <c r="E69" s="50"/>
      <c r="F69" s="37">
        <f t="shared" ref="F69" si="0">D69*E69</f>
        <v>0</v>
      </c>
    </row>
    <row r="70" spans="1:6" x14ac:dyDescent="0.25">
      <c r="A70" s="34"/>
      <c r="B70" s="65"/>
      <c r="C70" s="66"/>
      <c r="D70" s="88"/>
      <c r="E70" s="50"/>
      <c r="F70" s="37"/>
    </row>
    <row r="71" spans="1:6" x14ac:dyDescent="0.25">
      <c r="A71" s="29">
        <v>400.2</v>
      </c>
      <c r="B71" s="62" t="s">
        <v>82</v>
      </c>
      <c r="C71" s="66"/>
      <c r="D71" s="96"/>
      <c r="E71" s="50"/>
      <c r="F71" s="37"/>
    </row>
    <row r="72" spans="1:6" ht="54.75" customHeight="1" x14ac:dyDescent="0.25">
      <c r="A72" s="34" t="s">
        <v>59</v>
      </c>
      <c r="B72" s="65" t="s">
        <v>112</v>
      </c>
      <c r="C72" s="67" t="s">
        <v>58</v>
      </c>
      <c r="D72" s="96">
        <v>450</v>
      </c>
      <c r="E72" s="50"/>
      <c r="F72" s="37">
        <f t="shared" ref="F72" si="1">D72*E72</f>
        <v>0</v>
      </c>
    </row>
    <row r="73" spans="1:6" x14ac:dyDescent="0.25">
      <c r="A73" s="34"/>
      <c r="B73" s="65"/>
      <c r="C73" s="67"/>
      <c r="D73" s="96"/>
      <c r="E73" s="50"/>
      <c r="F73" s="37"/>
    </row>
    <row r="74" spans="1:6" x14ac:dyDescent="0.25">
      <c r="A74" s="29">
        <v>400.3</v>
      </c>
      <c r="B74" s="62" t="s">
        <v>66</v>
      </c>
      <c r="C74" s="63"/>
      <c r="D74" s="95"/>
      <c r="E74" s="50"/>
      <c r="F74" s="64"/>
    </row>
    <row r="75" spans="1:6" ht="24" x14ac:dyDescent="0.25">
      <c r="A75" s="34"/>
      <c r="B75" s="70" t="s">
        <v>81</v>
      </c>
      <c r="C75" s="66"/>
      <c r="D75" s="94"/>
      <c r="E75" s="50"/>
      <c r="F75" s="37"/>
    </row>
    <row r="76" spans="1:6" x14ac:dyDescent="0.25">
      <c r="A76" s="34" t="s">
        <v>10</v>
      </c>
      <c r="B76" s="65" t="s">
        <v>80</v>
      </c>
      <c r="C76" s="66" t="s">
        <v>61</v>
      </c>
      <c r="D76" s="88">
        <v>6</v>
      </c>
      <c r="E76" s="50"/>
      <c r="F76" s="37">
        <f t="shared" ref="F76" si="2">D76*E76</f>
        <v>0</v>
      </c>
    </row>
    <row r="77" spans="1:6" x14ac:dyDescent="0.25">
      <c r="A77" s="29"/>
      <c r="B77" s="62"/>
      <c r="C77" s="63"/>
      <c r="D77" s="95"/>
      <c r="E77" s="50"/>
      <c r="F77" s="64"/>
    </row>
    <row r="78" spans="1:6" x14ac:dyDescent="0.25">
      <c r="A78" s="29">
        <v>500.6</v>
      </c>
      <c r="B78" s="62" t="s">
        <v>120</v>
      </c>
      <c r="C78" s="63"/>
      <c r="D78" s="95"/>
      <c r="E78" s="50"/>
      <c r="F78" s="64"/>
    </row>
    <row r="79" spans="1:6" ht="60" x14ac:dyDescent="0.25">
      <c r="A79" s="34"/>
      <c r="B79" s="70" t="s">
        <v>121</v>
      </c>
      <c r="C79" s="66"/>
      <c r="D79" s="94"/>
      <c r="E79" s="50"/>
      <c r="F79" s="37"/>
    </row>
    <row r="80" spans="1:6" x14ac:dyDescent="0.25">
      <c r="A80" s="34" t="s">
        <v>10</v>
      </c>
      <c r="B80" s="65" t="s">
        <v>122</v>
      </c>
      <c r="C80" s="66" t="s">
        <v>61</v>
      </c>
      <c r="D80" s="88">
        <v>2</v>
      </c>
      <c r="E80" s="50"/>
      <c r="F80" s="37">
        <f t="shared" ref="F80" si="3">D80*E80</f>
        <v>0</v>
      </c>
    </row>
    <row r="81" spans="1:6" x14ac:dyDescent="0.25">
      <c r="A81" s="34"/>
      <c r="B81" s="65"/>
      <c r="C81" s="66"/>
      <c r="D81" s="94"/>
      <c r="E81" s="50"/>
      <c r="F81" s="55"/>
    </row>
    <row r="82" spans="1:6" x14ac:dyDescent="0.25">
      <c r="A82" s="38">
        <v>400</v>
      </c>
      <c r="B82" s="39" t="s">
        <v>28</v>
      </c>
      <c r="C82" s="40"/>
      <c r="D82" s="90"/>
      <c r="E82" s="41"/>
      <c r="F82" s="59">
        <f>SUM(F64:F81)</f>
        <v>0</v>
      </c>
    </row>
    <row r="83" spans="1:6" x14ac:dyDescent="0.25">
      <c r="A83" s="60">
        <v>500</v>
      </c>
      <c r="B83" s="61" t="s">
        <v>109</v>
      </c>
      <c r="C83" s="45"/>
      <c r="D83" s="91"/>
      <c r="E83" s="46"/>
      <c r="F83" s="47"/>
    </row>
    <row r="84" spans="1:6" x14ac:dyDescent="0.25">
      <c r="A84" s="29">
        <v>500.1</v>
      </c>
      <c r="B84" s="62" t="s">
        <v>98</v>
      </c>
      <c r="C84" s="63"/>
      <c r="D84" s="96"/>
      <c r="E84" s="50"/>
      <c r="F84" s="64"/>
    </row>
    <row r="85" spans="1:6" ht="36" x14ac:dyDescent="0.25">
      <c r="A85" s="34"/>
      <c r="B85" s="70" t="s">
        <v>99</v>
      </c>
      <c r="C85" s="66"/>
      <c r="D85" s="96"/>
      <c r="E85" s="50"/>
      <c r="F85" s="37"/>
    </row>
    <row r="86" spans="1:6" x14ac:dyDescent="0.25">
      <c r="A86" s="34" t="s">
        <v>118</v>
      </c>
      <c r="B86" s="65" t="s">
        <v>100</v>
      </c>
      <c r="C86" s="66" t="s">
        <v>58</v>
      </c>
      <c r="D86" s="96">
        <v>450</v>
      </c>
      <c r="E86" s="50"/>
      <c r="F86" s="37">
        <f t="shared" ref="F86" si="4">D86*E86</f>
        <v>0</v>
      </c>
    </row>
    <row r="87" spans="1:6" x14ac:dyDescent="0.25">
      <c r="A87" s="34"/>
      <c r="B87" s="65"/>
      <c r="C87" s="66"/>
      <c r="D87" s="96"/>
      <c r="E87" s="50"/>
      <c r="F87" s="37"/>
    </row>
    <row r="88" spans="1:6" x14ac:dyDescent="0.25">
      <c r="A88" s="29">
        <v>500.2</v>
      </c>
      <c r="B88" s="62" t="s">
        <v>103</v>
      </c>
      <c r="C88" s="63"/>
      <c r="D88" s="96"/>
      <c r="E88" s="50"/>
      <c r="F88" s="64"/>
    </row>
    <row r="89" spans="1:6" ht="36" x14ac:dyDescent="0.25">
      <c r="A89" s="34"/>
      <c r="B89" s="70" t="s">
        <v>102</v>
      </c>
      <c r="C89" s="66"/>
      <c r="D89" s="96"/>
      <c r="E89" s="50"/>
      <c r="F89" s="37"/>
    </row>
    <row r="90" spans="1:6" ht="24" x14ac:dyDescent="0.25">
      <c r="A90" s="34" t="s">
        <v>91</v>
      </c>
      <c r="B90" s="65" t="s">
        <v>111</v>
      </c>
      <c r="C90" s="66" t="s">
        <v>83</v>
      </c>
      <c r="D90" s="96">
        <f>1.51*450</f>
        <v>679.5</v>
      </c>
      <c r="E90" s="50"/>
      <c r="F90" s="37">
        <f t="shared" ref="F90:F91" si="5">D90*E90</f>
        <v>0</v>
      </c>
    </row>
    <row r="91" spans="1:6" ht="24" x14ac:dyDescent="0.25">
      <c r="A91" s="34" t="s">
        <v>119</v>
      </c>
      <c r="B91" s="65" t="s">
        <v>116</v>
      </c>
      <c r="C91" s="66" t="s">
        <v>60</v>
      </c>
      <c r="D91" s="96">
        <v>3</v>
      </c>
      <c r="E91" s="50"/>
      <c r="F91" s="37">
        <f t="shared" si="5"/>
        <v>0</v>
      </c>
    </row>
    <row r="92" spans="1:6" x14ac:dyDescent="0.25">
      <c r="A92" s="34"/>
      <c r="B92" s="65"/>
      <c r="C92" s="66"/>
      <c r="D92" s="96"/>
      <c r="E92" s="50"/>
      <c r="F92" s="37"/>
    </row>
    <row r="93" spans="1:6" x14ac:dyDescent="0.25">
      <c r="A93" s="29">
        <v>500.3</v>
      </c>
      <c r="B93" s="62" t="s">
        <v>84</v>
      </c>
      <c r="C93" s="63"/>
      <c r="D93" s="96"/>
      <c r="E93" s="50"/>
      <c r="F93" s="64"/>
    </row>
    <row r="94" spans="1:6" x14ac:dyDescent="0.25">
      <c r="A94" s="34" t="s">
        <v>92</v>
      </c>
      <c r="B94" s="65" t="s">
        <v>117</v>
      </c>
      <c r="C94" s="67" t="s">
        <v>60</v>
      </c>
      <c r="D94" s="96">
        <v>2</v>
      </c>
      <c r="E94" s="50"/>
      <c r="F94" s="37">
        <f>D94*E94</f>
        <v>0</v>
      </c>
    </row>
    <row r="95" spans="1:6" x14ac:dyDescent="0.25">
      <c r="A95" s="68"/>
      <c r="B95" s="69"/>
      <c r="C95" s="63"/>
      <c r="D95" s="96"/>
      <c r="E95" s="50"/>
      <c r="F95" s="71"/>
    </row>
    <row r="96" spans="1:6" x14ac:dyDescent="0.25">
      <c r="A96" s="38">
        <v>500</v>
      </c>
      <c r="B96" s="39" t="s">
        <v>28</v>
      </c>
      <c r="C96" s="40"/>
      <c r="D96" s="90"/>
      <c r="E96" s="58"/>
      <c r="F96" s="59">
        <f>SUM(F84:F95)</f>
        <v>0</v>
      </c>
    </row>
    <row r="97" spans="1:6" x14ac:dyDescent="0.25">
      <c r="A97" s="60">
        <v>600</v>
      </c>
      <c r="B97" s="61" t="s">
        <v>67</v>
      </c>
      <c r="C97" s="45"/>
      <c r="D97" s="91"/>
      <c r="E97" s="46"/>
      <c r="F97" s="47"/>
    </row>
    <row r="98" spans="1:6" ht="48" x14ac:dyDescent="0.25">
      <c r="A98" s="34"/>
      <c r="B98" s="72" t="s">
        <v>107</v>
      </c>
      <c r="C98" s="66"/>
      <c r="D98" s="94"/>
      <c r="E98" s="50"/>
      <c r="F98" s="37"/>
    </row>
    <row r="99" spans="1:6" x14ac:dyDescent="0.25">
      <c r="A99" s="29">
        <v>600.1</v>
      </c>
      <c r="B99" s="62" t="s">
        <v>93</v>
      </c>
      <c r="C99" s="66"/>
      <c r="D99" s="94"/>
      <c r="E99" s="50"/>
      <c r="F99" s="37"/>
    </row>
    <row r="100" spans="1:6" ht="24" x14ac:dyDescent="0.25">
      <c r="A100" s="34" t="s">
        <v>64</v>
      </c>
      <c r="B100" s="65" t="s">
        <v>108</v>
      </c>
      <c r="C100" s="66" t="s">
        <v>11</v>
      </c>
      <c r="D100" s="94">
        <v>1</v>
      </c>
      <c r="E100" s="50"/>
      <c r="F100" s="37">
        <f t="shared" ref="F100:F101" si="6">D100*E100</f>
        <v>0</v>
      </c>
    </row>
    <row r="101" spans="1:6" ht="24" x14ac:dyDescent="0.25">
      <c r="A101" s="34" t="s">
        <v>94</v>
      </c>
      <c r="B101" s="65" t="s">
        <v>101</v>
      </c>
      <c r="C101" s="66" t="s">
        <v>47</v>
      </c>
      <c r="D101" s="94">
        <v>1</v>
      </c>
      <c r="E101" s="50">
        <v>5000</v>
      </c>
      <c r="F101" s="37">
        <f t="shared" si="6"/>
        <v>5000</v>
      </c>
    </row>
    <row r="102" spans="1:6" x14ac:dyDescent="0.25">
      <c r="A102" s="34"/>
      <c r="B102" s="65"/>
      <c r="C102" s="54"/>
      <c r="D102" s="88"/>
      <c r="E102" s="50"/>
      <c r="F102" s="37"/>
    </row>
    <row r="103" spans="1:6" x14ac:dyDescent="0.25">
      <c r="A103" s="38">
        <v>600</v>
      </c>
      <c r="B103" s="39" t="s">
        <v>28</v>
      </c>
      <c r="C103" s="40"/>
      <c r="D103" s="90"/>
      <c r="E103" s="58"/>
      <c r="F103" s="59">
        <f>SUM(F98:F102)</f>
        <v>5000</v>
      </c>
    </row>
    <row r="104" spans="1:6" x14ac:dyDescent="0.25">
      <c r="A104" s="60"/>
      <c r="B104" s="61" t="s">
        <v>110</v>
      </c>
      <c r="C104" s="45"/>
      <c r="D104" s="91"/>
      <c r="E104" s="46"/>
      <c r="F104" s="47"/>
    </row>
    <row r="105" spans="1:6" x14ac:dyDescent="0.25">
      <c r="A105" s="74"/>
      <c r="B105" s="75"/>
      <c r="C105" s="76"/>
      <c r="D105" s="97"/>
      <c r="E105" s="50"/>
      <c r="F105" s="77"/>
    </row>
    <row r="106" spans="1:6" x14ac:dyDescent="0.25">
      <c r="A106" s="110">
        <f>A7</f>
        <v>100</v>
      </c>
      <c r="B106" s="109" t="str">
        <f>B7</f>
        <v>PRELIMINARY AND GENERAL</v>
      </c>
      <c r="C106" s="109"/>
      <c r="D106" s="109"/>
      <c r="E106" s="108"/>
      <c r="F106" s="37">
        <f>F34</f>
        <v>0</v>
      </c>
    </row>
    <row r="107" spans="1:6" x14ac:dyDescent="0.25">
      <c r="A107" s="110">
        <f>A35</f>
        <v>200</v>
      </c>
      <c r="B107" s="109" t="str">
        <f>B35</f>
        <v>UNSCHEDULED WORKS (PROVISIONAL ITEM)</v>
      </c>
      <c r="C107" s="109"/>
      <c r="D107" s="109"/>
      <c r="E107" s="108"/>
      <c r="F107" s="37">
        <f>F50</f>
        <v>10000</v>
      </c>
    </row>
    <row r="108" spans="1:6" ht="24.75" x14ac:dyDescent="0.25">
      <c r="A108" s="110">
        <f>A51</f>
        <v>300</v>
      </c>
      <c r="B108" s="109" t="str">
        <f>B51</f>
        <v>CLEARING/DEMOLITION, EARTHWORKS, EROSION AND SEDIMENT CONTROL</v>
      </c>
      <c r="C108" s="109"/>
      <c r="D108" s="109"/>
      <c r="E108" s="108"/>
      <c r="F108" s="37">
        <f>F62</f>
        <v>0</v>
      </c>
    </row>
    <row r="109" spans="1:6" x14ac:dyDescent="0.25">
      <c r="A109" s="110">
        <f>A63</f>
        <v>400</v>
      </c>
      <c r="B109" s="109" t="str">
        <f>B63</f>
        <v>STORMWATER CONSTRUCTION</v>
      </c>
      <c r="C109" s="109"/>
      <c r="D109" s="109"/>
      <c r="E109" s="108"/>
      <c r="F109" s="37">
        <f>F82</f>
        <v>0</v>
      </c>
    </row>
    <row r="110" spans="1:6" x14ac:dyDescent="0.25">
      <c r="A110" s="110">
        <f>A83</f>
        <v>500</v>
      </c>
      <c r="B110" s="109" t="str">
        <f>B83</f>
        <v>CONCRETE AND FOOTPATH WORKS</v>
      </c>
      <c r="C110" s="109"/>
      <c r="D110" s="109"/>
      <c r="E110" s="108"/>
      <c r="F110" s="37">
        <f>F96</f>
        <v>0</v>
      </c>
    </row>
    <row r="111" spans="1:6" x14ac:dyDescent="0.25">
      <c r="A111" s="110">
        <f>A97</f>
        <v>600</v>
      </c>
      <c r="B111" s="109" t="str">
        <f>B97</f>
        <v>UTILITY SERVICES</v>
      </c>
      <c r="C111" s="109"/>
      <c r="D111" s="109"/>
      <c r="E111" s="108"/>
      <c r="F111" s="37">
        <f>F103</f>
        <v>5000</v>
      </c>
    </row>
    <row r="112" spans="1:6" x14ac:dyDescent="0.25">
      <c r="A112" s="99"/>
      <c r="B112" s="100"/>
      <c r="C112" s="101"/>
      <c r="D112" s="102"/>
      <c r="E112" s="103"/>
      <c r="F112" s="104"/>
    </row>
    <row r="113" spans="1:6" x14ac:dyDescent="0.25">
      <c r="A113" s="105"/>
      <c r="B113" s="106"/>
      <c r="C113" s="111" t="s">
        <v>95</v>
      </c>
      <c r="D113" s="112"/>
      <c r="E113" s="113"/>
      <c r="F113" s="107">
        <f>SUM(F106:F112)</f>
        <v>15000</v>
      </c>
    </row>
    <row r="114" spans="1:6" x14ac:dyDescent="0.25">
      <c r="A114" s="100"/>
      <c r="B114" s="100"/>
      <c r="C114" s="114"/>
      <c r="D114" s="115"/>
      <c r="E114" s="116"/>
      <c r="F114" s="100"/>
    </row>
    <row r="115" spans="1:6" x14ac:dyDescent="0.25">
      <c r="A115" s="105"/>
      <c r="B115" s="106"/>
      <c r="C115" s="111" t="s">
        <v>96</v>
      </c>
      <c r="D115" s="112"/>
      <c r="E115" s="113"/>
      <c r="F115" s="107">
        <f>F113*15%</f>
        <v>2250</v>
      </c>
    </row>
    <row r="116" spans="1:6" x14ac:dyDescent="0.25">
      <c r="A116" s="100"/>
      <c r="B116" s="100"/>
      <c r="C116" s="114"/>
      <c r="D116" s="115"/>
      <c r="E116" s="116"/>
      <c r="F116" s="100"/>
    </row>
    <row r="117" spans="1:6" x14ac:dyDescent="0.25">
      <c r="A117" s="105"/>
      <c r="B117" s="106"/>
      <c r="C117" s="111" t="s">
        <v>97</v>
      </c>
      <c r="D117" s="112"/>
      <c r="E117" s="113"/>
      <c r="F117" s="107">
        <f>F115+F113</f>
        <v>17250</v>
      </c>
    </row>
  </sheetData>
  <mergeCells count="5">
    <mergeCell ref="C117:E117"/>
    <mergeCell ref="C113:E113"/>
    <mergeCell ref="C115:E115"/>
    <mergeCell ref="C114:E114"/>
    <mergeCell ref="C116:E116"/>
  </mergeCells>
  <pageMargins left="0.39370078740157483" right="0.19685039370078741" top="0.39370078740157483" bottom="0.39370078740157483" header="0" footer="0"/>
  <pageSetup paperSize="9" scale="88" fitToHeight="0" orientation="portrait" r:id="rId1"/>
  <headerFooter>
    <oddFooter>&amp;LRarotonga Road Improvement Project, Aorangi&amp;R&amp;P of &amp;N</oddFooter>
  </headerFooter>
  <rowBreaks count="6" manualBreakCount="6">
    <brk id="34" max="5" man="1"/>
    <brk id="50" max="5" man="1"/>
    <brk id="62" max="5" man="1"/>
    <brk id="82" max="5" man="1"/>
    <brk id="96" max="5" man="1"/>
    <brk id="10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Apii Nikao Footpath SOP Tender</vt:lpstr>
      <vt:lpstr>'Apii Nikao Footpath SOP Tender'!Print_Area</vt:lpstr>
      <vt:lpstr>'Apii Nikao Footpath SOP Tender'!Print_Titles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dc:creator>
  <cp:lastModifiedBy>Gareth Clayton</cp:lastModifiedBy>
  <cp:lastPrinted>2018-02-19T21:22:02Z</cp:lastPrinted>
  <dcterms:created xsi:type="dcterms:W3CDTF">2016-08-03T01:57:46Z</dcterms:created>
  <dcterms:modified xsi:type="dcterms:W3CDTF">2018-03-15T02:26:45Z</dcterms:modified>
</cp:coreProperties>
</file>