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Planning\06 Projects\10046 Bridge &amp; Culvert Monitoring Programme\06 Construction\01 Procurement\01 Tender Documents\"/>
    </mc:Choice>
  </mc:AlternateContent>
  <bookViews>
    <workbookView xWindow="0" yWindow="0" windowWidth="23040" windowHeight="8520" activeTab="1"/>
  </bookViews>
  <sheets>
    <sheet name="Information" sheetId="2" r:id="rId1"/>
    <sheet name="Maintenance SOP" sheetId="1" r:id="rId2"/>
  </sheets>
  <definedNames>
    <definedName name="_Toc329078449" localSheetId="0">Information!$A$2</definedName>
    <definedName name="_xlnm.Print_Area" localSheetId="0">Information!$A$1:$A$50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1" i="1" l="1"/>
  <c r="F62" i="1"/>
  <c r="F12" i="1"/>
  <c r="F78" i="1" l="1"/>
  <c r="F77" i="1"/>
  <c r="F76" i="1"/>
  <c r="F72" i="1"/>
  <c r="F73" i="1"/>
  <c r="F86" i="1" l="1"/>
  <c r="F84" i="1"/>
  <c r="F83" i="1"/>
  <c r="F80" i="1"/>
  <c r="F71" i="1"/>
  <c r="F70" i="1"/>
  <c r="F69" i="1"/>
  <c r="F63" i="1"/>
  <c r="F61" i="1"/>
  <c r="F58" i="1"/>
  <c r="F57" i="1"/>
  <c r="F56" i="1"/>
  <c r="F55" i="1"/>
  <c r="F54" i="1"/>
  <c r="F53" i="1"/>
  <c r="F50" i="1"/>
  <c r="F49" i="1"/>
  <c r="F48" i="1"/>
  <c r="F47" i="1"/>
  <c r="F46" i="1"/>
  <c r="F45" i="1"/>
  <c r="F42" i="1"/>
  <c r="F41" i="1"/>
  <c r="F40" i="1"/>
  <c r="F39" i="1"/>
  <c r="F38" i="1"/>
  <c r="F37" i="1"/>
  <c r="F34" i="1"/>
  <c r="F33" i="1"/>
  <c r="F31" i="1"/>
  <c r="F28" i="1"/>
  <c r="F27" i="1"/>
  <c r="F26" i="1"/>
  <c r="F25" i="1"/>
  <c r="F22" i="1"/>
  <c r="F21" i="1"/>
  <c r="F20" i="1"/>
  <c r="F19" i="1"/>
  <c r="F18" i="1"/>
  <c r="F13" i="1"/>
  <c r="F11" i="1"/>
  <c r="F10" i="1"/>
  <c r="F9" i="1"/>
  <c r="F14" i="1" l="1"/>
  <c r="F88" i="1" s="1"/>
  <c r="F23" i="1"/>
  <c r="F35" i="1"/>
  <c r="F43" i="1"/>
  <c r="F87" i="1"/>
  <c r="F51" i="1"/>
  <c r="F59" i="1"/>
  <c r="F64" i="1"/>
  <c r="F29" i="1"/>
  <c r="F90" i="1" l="1"/>
  <c r="F91" i="1" s="1"/>
  <c r="F92" i="1" s="1"/>
</calcChain>
</file>

<file path=xl/sharedStrings.xml><?xml version="1.0" encoding="utf-8"?>
<sst xmlns="http://schemas.openxmlformats.org/spreadsheetml/2006/main" count="203" uniqueCount="114">
  <si>
    <t>Principal:</t>
  </si>
  <si>
    <t>INFRASTRUCTURE COOK ISLANDS</t>
  </si>
  <si>
    <t>Status:</t>
  </si>
  <si>
    <t>Contract:</t>
  </si>
  <si>
    <t>Revision:</t>
  </si>
  <si>
    <t>Contract No:</t>
  </si>
  <si>
    <t>Date:</t>
  </si>
  <si>
    <t>Item</t>
  </si>
  <si>
    <t>Description</t>
  </si>
  <si>
    <t>Unit</t>
  </si>
  <si>
    <t>Quantity</t>
  </si>
  <si>
    <t>Rate</t>
  </si>
  <si>
    <t>Amount</t>
  </si>
  <si>
    <t>Maintenance Services</t>
  </si>
  <si>
    <t>Insurance, Bonds and fees</t>
  </si>
  <si>
    <t>LS</t>
  </si>
  <si>
    <t>Other Preliminary &amp; General ( Contractor to Nominate)</t>
  </si>
  <si>
    <t>Subtotal</t>
  </si>
  <si>
    <t>Bridge Repairs</t>
  </si>
  <si>
    <t>Banana Court</t>
  </si>
  <si>
    <r>
      <t>m</t>
    </r>
    <r>
      <rPr>
        <vertAlign val="superscript"/>
        <sz val="9"/>
        <rFont val="Arial"/>
        <family val="2"/>
      </rPr>
      <t>3</t>
    </r>
  </si>
  <si>
    <t>m</t>
  </si>
  <si>
    <t>Kent Hall Box culvert</t>
  </si>
  <si>
    <t>Sheraton Papua Bridge</t>
  </si>
  <si>
    <t>Taipara Bridge</t>
  </si>
  <si>
    <t>Takina Bridge Takuvaine/Avatiu</t>
  </si>
  <si>
    <t>Terepai Maoate Bridge</t>
  </si>
  <si>
    <t>Winchester Bridge Avatiu</t>
  </si>
  <si>
    <t>Provisional Sums and Dayworks</t>
  </si>
  <si>
    <t>Unskilled (e.g. Labourer</t>
  </si>
  <si>
    <t>hr</t>
  </si>
  <si>
    <t>Skilled (e.g. Foreman, Carpenter; Steel Fixer, Welder, etc.)</t>
  </si>
  <si>
    <t>Provisional Sums</t>
  </si>
  <si>
    <t>PS</t>
  </si>
  <si>
    <t>%</t>
  </si>
  <si>
    <t>Contractors Nominated Working Day Rate</t>
  </si>
  <si>
    <t>day</t>
  </si>
  <si>
    <t>SUB-TOTAL</t>
  </si>
  <si>
    <t>Total (excluding VAT)</t>
  </si>
  <si>
    <t>VAT (15%)</t>
  </si>
  <si>
    <t>Total (including VAT)</t>
  </si>
  <si>
    <t>Rarotonga Bridge and Structure Maintenance 2017/18</t>
  </si>
  <si>
    <t>FOR Tender</t>
  </si>
  <si>
    <t>CK171820</t>
  </si>
  <si>
    <t>Extension of Time (EOT) rate per working day, including on-site and off-site overheads and profit (Provisional Item)</t>
  </si>
  <si>
    <t>Contractors % for on-site overheads for the calculation of variations</t>
  </si>
  <si>
    <t>Semi skilled (e.g. Drain layer, concrete placer etc. )</t>
  </si>
  <si>
    <t>Scouring under block wall abutment. Dig down 500mm, fill void with flowable concrete and place Riprap or gabions in front of repaired scoured edge</t>
  </si>
  <si>
    <t>D</t>
  </si>
  <si>
    <t>Clear debris upstream and downstream of bridge and reform drainage path</t>
  </si>
  <si>
    <t>Crack injection including identification and preparation of structural cracks and repair with approved structural epoxy system</t>
  </si>
  <si>
    <t>DH16 Reinforcing</t>
  </si>
  <si>
    <t>DH12 Reinforcing</t>
  </si>
  <si>
    <t>DH20 Reinforcing</t>
  </si>
  <si>
    <t>a)</t>
  </si>
  <si>
    <t>b)</t>
  </si>
  <si>
    <t>c)</t>
  </si>
  <si>
    <t>Preliminary and General</t>
  </si>
  <si>
    <t>Prepare, submit and implement contract quality plan to achieve compliance with the requirements of the Contract.</t>
  </si>
  <si>
    <t>Reinforcing Repair</t>
  </si>
  <si>
    <t>Cut out and replace existing reinforcing with new as directed by the Engineer including approved welds and weld procedures to achieve structural capacity of the reinforcing. Concrete repair to be completed as part of spalling repair</t>
  </si>
  <si>
    <t>Construct footpath ramp at both ends of existing footpath including all works required, 1 in 12 fall (max) (Provisional Item)</t>
  </si>
  <si>
    <t>Repair and make good handrail/bridge barrier, including connections, white paint, corrosion protection etc.</t>
  </si>
  <si>
    <t>Abutments downstream are scoured. Fill void with flowable fill or similar approved and place rip rap or gabions for scour protection.</t>
  </si>
  <si>
    <t>Sections of block wall acting as abutments for the bridge have been damage. Repair and make good including provision for future access to undertake bridge inspection and maintenance.</t>
  </si>
  <si>
    <t>Contractors % for off-site overheads and profit for the calculation of variations</t>
  </si>
  <si>
    <t>Overheads and Profit</t>
  </si>
  <si>
    <t>Provisional Sum for unscheduled works and materials as directed by Engineer</t>
  </si>
  <si>
    <t>Provisional Sum for unscheduled works and materials to be undertaken by utility providers as directed by Engineer</t>
  </si>
  <si>
    <t>Secure and make good service on bridge including new ducting as required. Remove if service is redundant</t>
  </si>
  <si>
    <t>Secure and make good service on bridge including new ducting as required. Remove if service is redundant. Low service pipe on upstream side of bridge. Investigate, If possible lift pipe above flow path.</t>
  </si>
  <si>
    <t>Spalling repairs including removal of defective concrete, clean and prepare reinforcing and repair with approved structural repair system.</t>
  </si>
  <si>
    <t>Repair or construct new wing wall at downstream end of culvert to support adjacent ground and protect channel from scour including demolition and removal as required all reinforced concrete works and scour protection including riprap.</t>
  </si>
  <si>
    <t>Liaison with utility providers as required to undertake works</t>
  </si>
  <si>
    <r>
      <t>1</t>
    </r>
    <r>
      <rPr>
        <sz val="7"/>
        <color theme="1"/>
        <rFont val="Times New Roman"/>
        <family val="1"/>
      </rPr>
      <t xml:space="preserve">    </t>
    </r>
    <r>
      <rPr>
        <sz val="20"/>
        <color theme="1"/>
        <rFont val="Arial"/>
        <family val="2"/>
      </rPr>
      <t>Schedule of Prices</t>
    </r>
  </si>
  <si>
    <t xml:space="preserve">The Schedule of Prices (SOP) is included as part of the RFT and contract documents, refer adjacent TAB for the Schedule of Prices. </t>
  </si>
  <si>
    <t>F</t>
  </si>
  <si>
    <r>
      <t>1.1</t>
    </r>
    <r>
      <rPr>
        <sz val="7"/>
        <color rgb="FF283D51"/>
        <rFont val="Times New Roman"/>
        <family val="1"/>
      </rPr>
      <t xml:space="preserve">   </t>
    </r>
    <r>
      <rPr>
        <sz val="16"/>
        <color rgb="FF283D51"/>
        <rFont val="Arial"/>
        <family val="2"/>
      </rPr>
      <t>Preamble</t>
    </r>
  </si>
  <si>
    <t xml:space="preserve">The following Clauses shall apply to all Items included in the Schedule of Prices. </t>
  </si>
  <si>
    <t>The information contained in the General Information Section is of importance in the interpretation of the Schedule of Prices and it is essential that all who make use of the Schedule of Prices be fully aware of its provisions.</t>
  </si>
  <si>
    <t>The Schedule of Prices ultimately bound into the signed contract documents shall be deemed to cover all the works needed to complete the Contract as described on the drawings and in the specification.</t>
  </si>
  <si>
    <t>The Schedule of Prices shall be read in conjunction with the remainder of the Contract Documents. General directions and descriptions of work and Materials given in the Specification have not necessarily been repeated in this Schedule.  All individual prices/rates shall be stated exclusive of VAT. All tenders must clearly show the total VAT exclusive price, the VAT amount and a total inclusive of VAT amount.  All values must be shown in New Zealand Dollar (NZD) currency</t>
  </si>
  <si>
    <t>Except where specific items are provided, all rates shall allow for any staging or sequencing necessary for the execution of the work.</t>
  </si>
  <si>
    <r>
      <t>1.2</t>
    </r>
    <r>
      <rPr>
        <sz val="7"/>
        <color rgb="FF283D51"/>
        <rFont val="Times New Roman"/>
        <family val="1"/>
      </rPr>
      <t xml:space="preserve">   </t>
    </r>
    <r>
      <rPr>
        <sz val="16"/>
        <color rgb="FF283D51"/>
        <rFont val="Arial"/>
        <family val="2"/>
      </rPr>
      <t>General Information</t>
    </r>
  </si>
  <si>
    <t>The whole of this Section shall be read in conjunction with the other sections of the RFT and contract documents and are deemed to be part of the Contract Documents.</t>
  </si>
  <si>
    <t>The tendered amounts in the Schedule of Prices, shall be for the full inclusive value of the work described, shall include full compensation for supplying labour, materials, tools, equipment and incidentals, and shall be inclusive of all profits and overheads and the like for all work involved in carrying out the work as specified in the Contract Documents.</t>
  </si>
  <si>
    <t>Where quantities are shown in the SOP, these are the best indication available for describing the quantum of work for that particular schedule item. The Contractor shall not rely on the quantities given in the Schedule of Prices for the purpose of ordering materials.</t>
  </si>
  <si>
    <t>Payment will be made at the unit schedule rate for each item constructed in accordance with the drawings and specifications or as directed by the Engineer.</t>
  </si>
  <si>
    <t>The unit rates for all items shall include the costs of carrying out all quality control as indicated in the Quality Control Specification and implementation of the Quality Assurance Inspection Programme.</t>
  </si>
  <si>
    <t>Note: In the event that quality assurance records are not supplied by the Contractor, to support a monthly claim, only 90% of the scheduled value will be certified for payment. Full payment shall be on receipt of the specified complying quality records.</t>
  </si>
  <si>
    <t>A price or rate shall be entered against each item of the Schedule as appropriate. Failure to price any item in the Schedule shall be taken to mean that the price or rate for that item is included in the prices or rates for other items.</t>
  </si>
  <si>
    <t>Any conflict between Standards, Contract Drawings, Contract Specifications, plans and documents or any other reference document shall be referred to the Engineer for clarification before any relevant work proceeds.</t>
  </si>
  <si>
    <r>
      <t>1.3</t>
    </r>
    <r>
      <rPr>
        <sz val="7"/>
        <color rgb="FF283D51"/>
        <rFont val="Times New Roman"/>
        <family val="1"/>
      </rPr>
      <t xml:space="preserve">   </t>
    </r>
    <r>
      <rPr>
        <sz val="16"/>
        <color rgb="FF283D51"/>
        <rFont val="Arial"/>
        <family val="2"/>
      </rPr>
      <t>Measurement</t>
    </r>
  </si>
  <si>
    <t>Measurement is generally in accordance with “Measurement of Civil Engineering Quantities” NZS 4224:1983.</t>
  </si>
  <si>
    <t>All items are measured net in accordance with the drawings and no allowance has been made for waste, rolling margins, settlement etc. Rates quoted shall include full allowances for all such items.</t>
  </si>
  <si>
    <t>Units of measurement shown in the “unit” column of the Schedule of Prices have been abbreviated as follows:</t>
  </si>
  <si>
    <r>
      <t>“Provisional” items</t>
    </r>
    <r>
      <rPr>
        <sz val="10"/>
        <color theme="1"/>
        <rFont val="Arial"/>
        <family val="2"/>
      </rPr>
      <t xml:space="preserve"> in the Schedule of Prices - The Engineer’s approval is required before undertaking provisional items.</t>
    </r>
  </si>
  <si>
    <r>
      <t>Lump Sum Items</t>
    </r>
    <r>
      <rPr>
        <sz val="10"/>
        <color theme="1"/>
        <rFont val="Arial"/>
        <family val="2"/>
      </rPr>
      <t xml:space="preserve"> (marked as LS) – The tenderer shall allow for all work necessary to complete the item described under the lump sum. Approximate quantities where shown are provided for the purposes of indicating the extent of work only. No re-measure will be undertaken and no claim will be considered on the basis of any increase or decrease from the stated or inferred quantities.</t>
    </r>
  </si>
  <si>
    <r>
      <t>Earthworks Quantities</t>
    </r>
    <r>
      <rPr>
        <sz val="10"/>
        <color theme="1"/>
        <rFont val="Arial"/>
        <family val="2"/>
      </rPr>
      <t xml:space="preserve"> – Except as may be required (i.e. due to variations, undercut, etc) earthwork quantities shown as solid measure volumes shall be measured from the Drawings using the end area or other acceptable method of calculation. No payment will be made for any volumes in excess of that defined in the drawings except for additional work approved or directed by the Engineer.</t>
    </r>
  </si>
  <si>
    <r>
      <t>1.4</t>
    </r>
    <r>
      <rPr>
        <sz val="7"/>
        <color rgb="FF283D51"/>
        <rFont val="Times New Roman"/>
        <family val="1"/>
      </rPr>
      <t xml:space="preserve">   </t>
    </r>
    <r>
      <rPr>
        <sz val="16"/>
        <color rgb="FF283D51"/>
        <rFont val="Arial"/>
        <family val="2"/>
      </rPr>
      <t>Provisional Sums/Provisional Items</t>
    </r>
  </si>
  <si>
    <t>Provisional Items are so marked (as Provisional Item, Provisional Sum or PS) and shall be treated as Provisional Sums for payment purposes.</t>
  </si>
  <si>
    <t>Each Provisional Item or Sum is priced so that the application of the tendered rate to the actual quantity of work completed under the item (including nil work) provides full compensation to the Contractor.</t>
  </si>
  <si>
    <t xml:space="preserve">The Contractor shall when required by the Engineer produce all quotations, invoices, vouchers, time sheets and accounts or receipts in connection with expenditure in respect of Provisional Sums. </t>
  </si>
  <si>
    <r>
      <t>1.5</t>
    </r>
    <r>
      <rPr>
        <sz val="7"/>
        <color rgb="FF283D51"/>
        <rFont val="Times New Roman"/>
        <family val="1"/>
      </rPr>
      <t xml:space="preserve">   </t>
    </r>
    <r>
      <rPr>
        <sz val="16"/>
        <color rgb="FF283D51"/>
        <rFont val="Arial"/>
        <family val="2"/>
      </rPr>
      <t>Adequacy of Rates and Sums</t>
    </r>
  </si>
  <si>
    <t>The items in the Schedule of Prices together with the rates and sums entered against them cover everything necessary for the completion and maintenance of the Works to the complete satisfaction of the Engineer. Items have been provided in the Schedule of Prices for all major operations, and the rates and sums entered against them cover all accessories and minor items together with the cost of complying with all general obligations imposed by the Contract. Except where identified separately in the Schedule of Prices, all miscellaneous items, supervision, contingencies, maintenance, conveyance of plant and incidental work, plus general overhead administration are incorporated in the rates and sums entered in the Schedule of Prices. All rates and sums entered in the Schedule of Prices are proportioned, having regard to the special conditions of the work in each case. It will be deemed that all indirect costs, risk and profit are distributed among the rates and prices entered in the Schedule of Prices in proportion to the direct costs allowed for by the Contractor in each rate and price.</t>
  </si>
  <si>
    <t>The positions shown on the Drawings may be varied. Each price, rate or sum entered in the Schedule of Prices covers the scope of work defined regardless of where the work is performed on the Site.</t>
  </si>
  <si>
    <r>
      <t>1.6</t>
    </r>
    <r>
      <rPr>
        <sz val="7"/>
        <color rgb="FF283D51"/>
        <rFont val="Times New Roman"/>
        <family val="1"/>
      </rPr>
      <t xml:space="preserve">   </t>
    </r>
    <r>
      <rPr>
        <sz val="16"/>
        <color rgb="FF283D51"/>
        <rFont val="Arial"/>
        <family val="2"/>
      </rPr>
      <t xml:space="preserve">Unscheduled Obligations  </t>
    </r>
  </si>
  <si>
    <t>The cost of any item not specifically referred to in the Schedule of Prices is spread over and included in the price or prices for other items in the Schedule of Prices which are most closely appropriate for the work not specifically referred to.</t>
  </si>
  <si>
    <r>
      <t>1.7</t>
    </r>
    <r>
      <rPr>
        <sz val="7"/>
        <color rgb="FF283D51"/>
        <rFont val="Times New Roman"/>
        <family val="1"/>
      </rPr>
      <t xml:space="preserve">   </t>
    </r>
    <r>
      <rPr>
        <sz val="16"/>
        <color rgb="FF283D51"/>
        <rFont val="Arial"/>
        <family val="2"/>
      </rPr>
      <t>Acts and Regulations</t>
    </r>
  </si>
  <si>
    <t>All costs incurred by the Contractor in complying with all Acts and Regulations applicable to the Contract Works are deemed to be incorporated in the tendered rates.</t>
  </si>
  <si>
    <t>Replace defective and corroded tie bolts between precast concrete elements with gal. bolts wrapped in denso tape</t>
  </si>
  <si>
    <t>Prepare, submit and  implement Health &amp; Safety and Environmental Management in accordance with industry standards and the requirements of the Contract, including all reporting, for the duration of the works.</t>
  </si>
  <si>
    <t>Dayworks</t>
  </si>
  <si>
    <t>All works within this section are provisional and are only to be undertaken with written instruction from the Engineer.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</si>
</sst>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_(&quot;$&quot;* \(#,##0.00\);_(&quot;$&quot;* &quot;-&quot;??_);_(@_)"/>
    <numFmt numFmtId="165" formatCode="_(* #,##0.00_);_(* \(#,##0.00\);_(* &quot;-&quot;??_);_(@_)"/>
    <numFmt numFmtId="166" formatCode="_(&quot;$&quot;* #,##0.0_);_(&quot;$&quot;* \(#,##0.0\);_(&quot;$&quot;* &quot;-&quot;??_);_(@_)"/>
    <numFmt numFmtId="167" formatCode="000"/>
    <numFmt numFmtId="168" formatCode="0.0"/>
    <numFmt numFmtId="169" formatCode="_-&quot;$&quot;* #,##0.0_-;\-&quot;$&quot;* #,##0.0_-;_-&quot;$&quot;* &quot;-&quot;??_-;_-@_-"/>
    <numFmt numFmtId="170" formatCode="000.0"/>
    <numFmt numFmtId="171" formatCode="#,##0.0"/>
  </numFmts>
  <fonts count="23" x14ac:knownFonts="1">
    <font>
      <sz val="11"/>
      <color theme="1"/>
      <name val="Calibri"/>
      <family val="2"/>
      <scheme val="minor"/>
    </font>
    <font>
      <sz val="10"/>
      <name val="Arial"/>
      <family val="2"/>
    </font>
    <font>
      <b/>
      <sz val="9"/>
      <name val="Arial"/>
      <family val="2"/>
    </font>
    <font>
      <sz val="9"/>
      <name val="Arial"/>
      <family val="2"/>
    </font>
    <font>
      <sz val="11"/>
      <color theme="1"/>
      <name val="Calibri"/>
      <family val="2"/>
    </font>
    <font>
      <sz val="11"/>
      <name val="Calibri"/>
      <family val="2"/>
    </font>
    <font>
      <u/>
      <sz val="9"/>
      <name val="Arial"/>
      <family val="2"/>
    </font>
    <font>
      <sz val="11"/>
      <color indexed="8"/>
      <name val="Calibri"/>
      <family val="2"/>
    </font>
    <font>
      <b/>
      <sz val="9"/>
      <color theme="0"/>
      <name val="Arial"/>
      <family val="2"/>
    </font>
    <font>
      <sz val="9"/>
      <color theme="0"/>
      <name val="Arial"/>
      <family val="2"/>
    </font>
    <font>
      <sz val="9"/>
      <color theme="1"/>
      <name val="Arial"/>
      <family val="2"/>
    </font>
    <font>
      <vertAlign val="superscript"/>
      <sz val="9"/>
      <name val="Arial"/>
      <family val="2"/>
    </font>
    <font>
      <b/>
      <sz val="10"/>
      <name val="Arial"/>
      <family val="2"/>
    </font>
    <font>
      <b/>
      <i/>
      <sz val="9"/>
      <name val="Arial"/>
      <family val="2"/>
    </font>
    <font>
      <i/>
      <sz val="9"/>
      <name val="Arial"/>
      <family val="2"/>
    </font>
    <font>
      <i/>
      <sz val="10"/>
      <name val="Arial"/>
      <family val="2"/>
    </font>
    <font>
      <sz val="20"/>
      <color theme="1"/>
      <name val="Arial"/>
      <family val="2"/>
    </font>
    <font>
      <sz val="7"/>
      <color theme="1"/>
      <name val="Times New Roman"/>
      <family val="1"/>
    </font>
    <font>
      <sz val="10"/>
      <color theme="1"/>
      <name val="Arial"/>
      <family val="2"/>
    </font>
    <font>
      <sz val="16"/>
      <color rgb="FF283D51"/>
      <name val="Arial"/>
      <family val="2"/>
    </font>
    <font>
      <sz val="7"/>
      <color rgb="FF283D51"/>
      <name val="Times New Roman"/>
      <family val="1"/>
    </font>
    <font>
      <sz val="11"/>
      <color theme="1"/>
      <name val="Calibri Light"/>
      <family val="2"/>
    </font>
    <font>
      <b/>
      <sz val="10"/>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2" tint="-9.9978637043366805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diagonal/>
    </border>
  </borders>
  <cellStyleXfs count="7">
    <xf numFmtId="0" fontId="0" fillId="0" borderId="0"/>
    <xf numFmtId="0" fontId="1" fillId="0" borderId="0">
      <alignment vertical="top"/>
    </xf>
    <xf numFmtId="164" fontId="4" fillId="0" borderId="0" applyFont="0" applyFill="0" applyBorder="0" applyAlignment="0" applyProtection="0"/>
    <xf numFmtId="0" fontId="4" fillId="0" borderId="0"/>
    <xf numFmtId="165" fontId="1" fillId="0" borderId="0" applyFont="0" applyFill="0" applyBorder="0" applyAlignment="0" applyProtection="0"/>
    <xf numFmtId="164" fontId="7" fillId="0" borderId="0" applyFont="0" applyFill="0" applyBorder="0" applyAlignment="0" applyProtection="0"/>
    <xf numFmtId="0" fontId="4" fillId="0" borderId="0"/>
  </cellStyleXfs>
  <cellXfs count="107">
    <xf numFmtId="0" fontId="0" fillId="0" borderId="0" xfId="0"/>
    <xf numFmtId="2" fontId="2" fillId="0" borderId="0" xfId="1" applyNumberFormat="1" applyFont="1" applyFill="1" applyBorder="1" applyAlignment="1" applyProtection="1">
      <alignment horizontal="right" vertical="top"/>
      <protection locked="0"/>
    </xf>
    <xf numFmtId="2" fontId="3" fillId="0" borderId="0" xfId="1" applyNumberFormat="1" applyFont="1" applyFill="1" applyBorder="1" applyAlignment="1" applyProtection="1">
      <alignment horizontal="left" wrapText="1"/>
      <protection locked="0"/>
    </xf>
    <xf numFmtId="0" fontId="1" fillId="0" borderId="0" xfId="1" applyNumberFormat="1" applyFont="1" applyFill="1" applyBorder="1" applyAlignment="1">
      <alignment horizontal="center" vertical="center"/>
    </xf>
    <xf numFmtId="3" fontId="3" fillId="0" borderId="0" xfId="1" applyNumberFormat="1" applyFont="1" applyFill="1" applyAlignment="1">
      <alignment vertical="center"/>
    </xf>
    <xf numFmtId="0" fontId="2" fillId="0" borderId="0" xfId="2" applyNumberFormat="1" applyFont="1" applyFill="1" applyBorder="1" applyAlignment="1">
      <alignment horizontal="right" vertical="center"/>
    </xf>
    <xf numFmtId="0" fontId="5" fillId="0" borderId="0" xfId="3" applyFont="1"/>
    <xf numFmtId="2" fontId="2" fillId="0" borderId="0" xfId="1" applyNumberFormat="1" applyFont="1" applyFill="1" applyBorder="1" applyAlignment="1" applyProtection="1">
      <alignment horizontal="right" vertical="center"/>
      <protection locked="0"/>
    </xf>
    <xf numFmtId="0" fontId="6" fillId="0" borderId="0" xfId="1" applyFont="1" applyFill="1" applyAlignment="1"/>
    <xf numFmtId="0" fontId="6" fillId="0" borderId="0" xfId="1" applyFont="1" applyAlignment="1" applyProtection="1">
      <protection locked="0"/>
    </xf>
    <xf numFmtId="0" fontId="6" fillId="0" borderId="0" xfId="1" applyFont="1" applyAlignment="1"/>
    <xf numFmtId="0" fontId="2" fillId="0" borderId="0" xfId="1" applyNumberFormat="1" applyFont="1" applyFill="1" applyBorder="1" applyAlignment="1" applyProtection="1">
      <alignment horizontal="right" vertical="top"/>
      <protection locked="0"/>
    </xf>
    <xf numFmtId="0" fontId="3" fillId="0" borderId="0" xfId="1" applyFont="1" applyAlignment="1"/>
    <xf numFmtId="0" fontId="3" fillId="0" borderId="0" xfId="1" applyNumberFormat="1" applyFont="1" applyFill="1" applyBorder="1" applyAlignment="1">
      <alignment horizontal="center" vertical="center"/>
    </xf>
    <xf numFmtId="3" fontId="3" fillId="0" borderId="0" xfId="1" applyNumberFormat="1" applyFont="1" applyFill="1" applyBorder="1" applyAlignment="1">
      <alignment horizontal="left" vertical="center"/>
    </xf>
    <xf numFmtId="0" fontId="3" fillId="0" borderId="0" xfId="1" applyFont="1" applyFill="1" applyAlignment="1"/>
    <xf numFmtId="0" fontId="3" fillId="0" borderId="0" xfId="1" applyFont="1" applyAlignment="1" applyProtection="1">
      <protection locked="0"/>
    </xf>
    <xf numFmtId="2" fontId="2" fillId="0" borderId="0" xfId="1" applyNumberFormat="1" applyFont="1" applyFill="1" applyBorder="1" applyAlignment="1" applyProtection="1">
      <alignment horizontal="left" vertical="top"/>
      <protection locked="0"/>
    </xf>
    <xf numFmtId="14" fontId="2" fillId="0" borderId="0" xfId="4" applyNumberFormat="1" applyFont="1" applyFill="1" applyBorder="1" applyAlignment="1" applyProtection="1">
      <alignment horizontal="left" wrapText="1"/>
      <protection locked="0"/>
    </xf>
    <xf numFmtId="164" fontId="2" fillId="0" borderId="0" xfId="2" applyFont="1" applyFill="1" applyBorder="1" applyAlignment="1">
      <alignment horizontal="right" vertical="center"/>
    </xf>
    <xf numFmtId="166" fontId="2" fillId="0" borderId="0" xfId="5" applyNumberFormat="1" applyFont="1" applyFill="1" applyBorder="1" applyAlignment="1" applyProtection="1">
      <alignment horizontal="right" vertical="center"/>
    </xf>
    <xf numFmtId="2" fontId="2" fillId="2" borderId="1" xfId="1" applyNumberFormat="1" applyFont="1" applyFill="1" applyBorder="1" applyAlignment="1">
      <alignment horizontal="right" vertical="top"/>
    </xf>
    <xf numFmtId="0" fontId="2" fillId="2" borderId="1" xfId="1" applyFont="1" applyFill="1" applyBorder="1" applyAlignment="1">
      <alignment horizontal="center" wrapText="1"/>
    </xf>
    <xf numFmtId="0" fontId="2" fillId="2" borderId="1" xfId="1" applyFont="1" applyFill="1" applyBorder="1" applyAlignment="1">
      <alignment horizontal="center" vertical="center"/>
    </xf>
    <xf numFmtId="3" fontId="2" fillId="2" borderId="1" xfId="1" applyNumberFormat="1" applyFont="1" applyFill="1" applyBorder="1" applyAlignment="1">
      <alignment horizontal="center" vertical="center"/>
    </xf>
    <xf numFmtId="164" fontId="2" fillId="2" borderId="1" xfId="2" applyFont="1" applyFill="1" applyBorder="1" applyAlignment="1">
      <alignment horizontal="center" vertical="center"/>
    </xf>
    <xf numFmtId="167" fontId="8" fillId="3" borderId="2" xfId="1" applyNumberFormat="1" applyFont="1" applyFill="1" applyBorder="1" applyAlignment="1">
      <alignment horizontal="center" vertical="center"/>
    </xf>
    <xf numFmtId="0" fontId="8" fillId="3" borderId="2" xfId="1" applyFont="1" applyFill="1" applyBorder="1" applyAlignment="1">
      <alignment vertical="center" wrapText="1"/>
    </xf>
    <xf numFmtId="0" fontId="9" fillId="3" borderId="2" xfId="1" applyFont="1" applyFill="1" applyBorder="1" applyAlignment="1">
      <alignment horizontal="center" vertical="center"/>
    </xf>
    <xf numFmtId="164" fontId="9" fillId="3" borderId="2" xfId="2" applyFont="1" applyFill="1" applyBorder="1" applyAlignment="1">
      <alignment horizontal="center" vertical="center"/>
    </xf>
    <xf numFmtId="164" fontId="8" fillId="3" borderId="2" xfId="2" applyFont="1" applyFill="1" applyBorder="1" applyAlignment="1">
      <alignment horizontal="right" vertical="center"/>
    </xf>
    <xf numFmtId="168" fontId="2" fillId="4" borderId="3" xfId="1" applyNumberFormat="1" applyFont="1" applyFill="1" applyBorder="1" applyAlignment="1">
      <alignment horizontal="right" vertical="top"/>
    </xf>
    <xf numFmtId="0" fontId="2" fillId="4" borderId="3" xfId="1" applyFont="1" applyFill="1" applyBorder="1" applyAlignment="1">
      <alignment vertical="top" wrapText="1"/>
    </xf>
    <xf numFmtId="0" fontId="2" fillId="4" borderId="3" xfId="1" applyFont="1" applyFill="1" applyBorder="1" applyAlignment="1">
      <alignment horizontal="center" vertical="center"/>
    </xf>
    <xf numFmtId="3" fontId="2" fillId="4" borderId="3" xfId="1" applyNumberFormat="1" applyFont="1" applyFill="1" applyBorder="1" applyAlignment="1">
      <alignment horizontal="center" vertical="center"/>
    </xf>
    <xf numFmtId="164" fontId="3" fillId="4" borderId="3" xfId="2" applyFont="1" applyFill="1" applyBorder="1" applyAlignment="1" applyProtection="1">
      <alignment horizontal="center" vertical="center"/>
      <protection locked="0"/>
    </xf>
    <xf numFmtId="164" fontId="2" fillId="4" borderId="3" xfId="2" applyFont="1" applyFill="1" applyBorder="1" applyAlignment="1" applyProtection="1">
      <alignment horizontal="right" vertical="center"/>
    </xf>
    <xf numFmtId="168" fontId="3" fillId="0" borderId="3" xfId="1" applyNumberFormat="1" applyFont="1" applyFill="1" applyBorder="1" applyAlignment="1">
      <alignment horizontal="right" vertical="top"/>
    </xf>
    <xf numFmtId="0" fontId="3" fillId="0" borderId="3" xfId="1" applyFont="1" applyFill="1" applyBorder="1" applyAlignment="1">
      <alignment vertical="top" wrapText="1"/>
    </xf>
    <xf numFmtId="0" fontId="3" fillId="0" borderId="3" xfId="1" applyFont="1" applyFill="1" applyBorder="1" applyAlignment="1">
      <alignment horizontal="center" vertical="center"/>
    </xf>
    <xf numFmtId="3" fontId="10" fillId="0" borderId="3" xfId="3" applyNumberFormat="1" applyFont="1" applyFill="1" applyBorder="1" applyAlignment="1">
      <alignment horizontal="center" vertical="center"/>
    </xf>
    <xf numFmtId="164" fontId="3" fillId="5" borderId="3" xfId="2" applyFont="1" applyFill="1" applyBorder="1" applyAlignment="1" applyProtection="1">
      <alignment horizontal="center" vertical="center"/>
      <protection locked="0"/>
    </xf>
    <xf numFmtId="169" fontId="3" fillId="0" borderId="3" xfId="2" applyNumberFormat="1" applyFont="1" applyFill="1" applyBorder="1" applyAlignment="1" applyProtection="1">
      <alignment horizontal="right" vertical="center"/>
    </xf>
    <xf numFmtId="3" fontId="3" fillId="0" borderId="3" xfId="1" applyNumberFormat="1" applyFont="1" applyFill="1" applyBorder="1" applyAlignment="1">
      <alignment horizontal="center" vertical="center"/>
    </xf>
    <xf numFmtId="164" fontId="2" fillId="5" borderId="3" xfId="2" applyFont="1" applyFill="1" applyBorder="1" applyAlignment="1" applyProtection="1">
      <alignment horizontal="center" vertical="center"/>
      <protection locked="0"/>
    </xf>
    <xf numFmtId="2" fontId="2" fillId="4" borderId="3" xfId="1" applyNumberFormat="1" applyFont="1" applyFill="1" applyBorder="1" applyAlignment="1">
      <alignment horizontal="right" vertical="top"/>
    </xf>
    <xf numFmtId="169" fontId="3" fillId="4" borderId="3" xfId="2" applyNumberFormat="1" applyFont="1" applyFill="1" applyBorder="1" applyAlignment="1" applyProtection="1">
      <alignment horizontal="right" vertical="center"/>
    </xf>
    <xf numFmtId="0" fontId="3" fillId="0" borderId="3" xfId="1" applyFont="1" applyFill="1" applyBorder="1" applyAlignment="1">
      <alignment horizontal="left" vertical="top" wrapText="1"/>
    </xf>
    <xf numFmtId="170" fontId="2" fillId="0" borderId="3" xfId="1" applyNumberFormat="1" applyFont="1" applyFill="1" applyBorder="1" applyAlignment="1">
      <alignment horizontal="right" vertical="top"/>
    </xf>
    <xf numFmtId="4" fontId="3" fillId="0" borderId="3" xfId="1" applyNumberFormat="1" applyFont="1" applyFill="1" applyBorder="1" applyAlignment="1">
      <alignment horizontal="center" vertical="center"/>
    </xf>
    <xf numFmtId="4" fontId="10" fillId="0" borderId="3" xfId="3" applyNumberFormat="1" applyFont="1" applyFill="1" applyBorder="1" applyAlignment="1">
      <alignment horizontal="center" vertical="center"/>
    </xf>
    <xf numFmtId="2" fontId="2" fillId="4" borderId="3" xfId="1" applyNumberFormat="1" applyFont="1" applyFill="1" applyBorder="1" applyAlignment="1">
      <alignment vertical="top" wrapText="1"/>
    </xf>
    <xf numFmtId="2" fontId="2" fillId="4" borderId="3" xfId="1" applyNumberFormat="1" applyFont="1" applyFill="1" applyBorder="1" applyAlignment="1">
      <alignment horizontal="center" vertical="center"/>
    </xf>
    <xf numFmtId="2" fontId="3" fillId="4" borderId="3" xfId="2" applyNumberFormat="1" applyFont="1" applyFill="1" applyBorder="1" applyAlignment="1" applyProtection="1">
      <alignment horizontal="center" vertical="center"/>
      <protection locked="0"/>
    </xf>
    <xf numFmtId="2" fontId="3" fillId="4" borderId="3" xfId="2" applyNumberFormat="1" applyFont="1" applyFill="1" applyBorder="1" applyAlignment="1" applyProtection="1">
      <alignment horizontal="right" vertical="center"/>
    </xf>
    <xf numFmtId="0" fontId="2" fillId="0" borderId="0" xfId="1" applyFont="1" applyAlignment="1" applyProtection="1">
      <protection locked="0"/>
    </xf>
    <xf numFmtId="0" fontId="12" fillId="0" borderId="0" xfId="1" applyFont="1" applyAlignment="1" applyProtection="1">
      <protection locked="0"/>
    </xf>
    <xf numFmtId="0" fontId="12" fillId="0" borderId="0" xfId="1" applyFont="1" applyAlignment="1"/>
    <xf numFmtId="2" fontId="3" fillId="0" borderId="3" xfId="1" applyNumberFormat="1" applyFont="1" applyFill="1" applyBorder="1" applyAlignment="1">
      <alignment horizontal="right" vertical="top"/>
    </xf>
    <xf numFmtId="2" fontId="3" fillId="0" borderId="3" xfId="1" applyNumberFormat="1" applyFont="1" applyFill="1" applyBorder="1" applyAlignment="1">
      <alignment horizontal="center" vertical="center"/>
    </xf>
    <xf numFmtId="1" fontId="10" fillId="0" borderId="3" xfId="3" applyNumberFormat="1" applyFont="1" applyFill="1" applyBorder="1" applyAlignment="1">
      <alignment horizontal="center" vertical="center"/>
    </xf>
    <xf numFmtId="2" fontId="3" fillId="5" borderId="3" xfId="2" applyNumberFormat="1" applyFont="1" applyFill="1" applyBorder="1" applyAlignment="1" applyProtection="1">
      <alignment horizontal="center" vertical="center"/>
      <protection locked="0"/>
    </xf>
    <xf numFmtId="0" fontId="1" fillId="0" borderId="0" xfId="1" applyFont="1" applyAlignment="1" applyProtection="1">
      <protection locked="0"/>
    </xf>
    <xf numFmtId="0" fontId="1" fillId="0" borderId="0" xfId="1" applyFont="1" applyAlignment="1"/>
    <xf numFmtId="2" fontId="2" fillId="0" borderId="3" xfId="1" applyNumberFormat="1" applyFont="1" applyFill="1" applyBorder="1" applyAlignment="1">
      <alignment horizontal="right" vertical="top"/>
    </xf>
    <xf numFmtId="2" fontId="3" fillId="0" borderId="3" xfId="1" applyNumberFormat="1" applyFont="1" applyFill="1" applyBorder="1" applyAlignment="1">
      <alignment vertical="top" wrapText="1"/>
    </xf>
    <xf numFmtId="2" fontId="2" fillId="5" borderId="3" xfId="2" applyNumberFormat="1" applyFont="1" applyFill="1" applyBorder="1" applyAlignment="1" applyProtection="1">
      <alignment horizontal="center" vertical="center"/>
      <protection locked="0"/>
    </xf>
    <xf numFmtId="0" fontId="2" fillId="0" borderId="3" xfId="1" applyFont="1" applyFill="1" applyBorder="1" applyAlignment="1">
      <alignment vertical="top" wrapText="1"/>
    </xf>
    <xf numFmtId="167" fontId="2" fillId="6" borderId="3" xfId="1" applyNumberFormat="1" applyFont="1" applyFill="1" applyBorder="1" applyAlignment="1">
      <alignment horizontal="right" vertical="center"/>
    </xf>
    <xf numFmtId="0" fontId="2" fillId="6" borderId="3" xfId="1" applyFont="1" applyFill="1" applyBorder="1" applyAlignment="1">
      <alignment horizontal="left" wrapText="1"/>
    </xf>
    <xf numFmtId="0" fontId="2" fillId="6" borderId="3" xfId="1" applyFont="1" applyFill="1" applyBorder="1" applyAlignment="1">
      <alignment horizontal="center" vertical="center"/>
    </xf>
    <xf numFmtId="169" fontId="2" fillId="6" borderId="3" xfId="2" applyNumberFormat="1" applyFont="1" applyFill="1" applyBorder="1" applyAlignment="1" applyProtection="1">
      <alignment horizontal="center" vertical="center"/>
      <protection locked="0"/>
    </xf>
    <xf numFmtId="169" fontId="2" fillId="6" borderId="3" xfId="2" applyNumberFormat="1" applyFont="1" applyFill="1" applyBorder="1" applyAlignment="1" applyProtection="1">
      <alignment horizontal="right" vertical="center"/>
    </xf>
    <xf numFmtId="168" fontId="13" fillId="0" borderId="3" xfId="1" applyNumberFormat="1" applyFont="1" applyFill="1" applyBorder="1" applyAlignment="1" applyProtection="1">
      <alignment horizontal="right" vertical="top"/>
      <protection locked="0"/>
    </xf>
    <xf numFmtId="0" fontId="2" fillId="0" borderId="3" xfId="1" applyFont="1" applyFill="1" applyBorder="1" applyAlignment="1" applyProtection="1">
      <alignment horizontal="left" wrapText="1"/>
      <protection locked="0"/>
    </xf>
    <xf numFmtId="0" fontId="14" fillId="0" borderId="3" xfId="1" applyFont="1" applyFill="1" applyBorder="1" applyAlignment="1" applyProtection="1">
      <alignment horizontal="center" vertical="center"/>
      <protection locked="0"/>
    </xf>
    <xf numFmtId="3" fontId="14" fillId="0" borderId="3" xfId="1" applyNumberFormat="1" applyFont="1" applyFill="1" applyBorder="1" applyAlignment="1" applyProtection="1">
      <alignment horizontal="center" vertical="center"/>
      <protection locked="0"/>
    </xf>
    <xf numFmtId="164" fontId="14" fillId="0" borderId="3" xfId="2" applyFont="1" applyFill="1" applyBorder="1" applyAlignment="1" applyProtection="1">
      <alignment horizontal="center" vertical="center"/>
      <protection locked="0"/>
    </xf>
    <xf numFmtId="164" fontId="14" fillId="0" borderId="3" xfId="2" applyFont="1" applyFill="1" applyBorder="1" applyAlignment="1" applyProtection="1">
      <alignment horizontal="right" vertical="center"/>
      <protection locked="0"/>
    </xf>
    <xf numFmtId="0" fontId="15" fillId="4" borderId="4" xfId="1" applyFont="1" applyFill="1" applyBorder="1" applyAlignment="1" applyProtection="1">
      <alignment horizontal="right" vertical="top"/>
      <protection locked="0"/>
    </xf>
    <xf numFmtId="0" fontId="1" fillId="4" borderId="4" xfId="1" applyFont="1" applyFill="1" applyBorder="1" applyAlignment="1" applyProtection="1">
      <alignment wrapText="1"/>
      <protection locked="0"/>
    </xf>
    <xf numFmtId="164" fontId="12" fillId="4" borderId="4" xfId="5" applyFont="1" applyFill="1" applyBorder="1" applyAlignment="1" applyProtection="1">
      <alignment horizontal="right" vertical="center"/>
    </xf>
    <xf numFmtId="0" fontId="1" fillId="0" borderId="5" xfId="1" applyFont="1" applyBorder="1" applyAlignment="1">
      <alignment horizontal="right" vertical="top"/>
    </xf>
    <xf numFmtId="0" fontId="1" fillId="0" borderId="0" xfId="1" applyFont="1" applyBorder="1" applyAlignment="1">
      <alignment wrapText="1"/>
    </xf>
    <xf numFmtId="164" fontId="1" fillId="0" borderId="0" xfId="2" applyFont="1" applyAlignment="1">
      <alignment horizontal="center" vertical="center"/>
    </xf>
    <xf numFmtId="164" fontId="1" fillId="0" borderId="0" xfId="2" applyFont="1" applyBorder="1" applyAlignment="1">
      <alignment horizontal="right" vertical="center"/>
    </xf>
    <xf numFmtId="0" fontId="4" fillId="0" borderId="0" xfId="6"/>
    <xf numFmtId="2" fontId="3" fillId="0" borderId="0" xfId="1" applyNumberFormat="1" applyFont="1" applyFill="1" applyBorder="1" applyAlignment="1" applyProtection="1">
      <alignment horizontal="center" vertical="center" wrapText="1"/>
      <protection locked="0"/>
    </xf>
    <xf numFmtId="2" fontId="3" fillId="0" borderId="0" xfId="1" applyNumberFormat="1" applyFont="1" applyFill="1" applyBorder="1" applyAlignment="1" applyProtection="1">
      <alignment horizontal="left" vertical="center" wrapText="1"/>
      <protection locked="0"/>
    </xf>
    <xf numFmtId="49" fontId="3" fillId="0" borderId="0" xfId="1" applyNumberFormat="1" applyFont="1" applyFill="1" applyBorder="1" applyAlignment="1" applyProtection="1">
      <alignment horizontal="left" vertical="center" wrapText="1"/>
      <protection locked="0"/>
    </xf>
    <xf numFmtId="14" fontId="3" fillId="0" borderId="0" xfId="4" applyNumberFormat="1" applyFont="1" applyFill="1" applyBorder="1" applyAlignment="1" applyProtection="1">
      <alignment horizontal="center" wrapText="1"/>
      <protection locked="0"/>
    </xf>
    <xf numFmtId="0" fontId="14" fillId="0" borderId="3" xfId="1" applyFont="1" applyFill="1" applyBorder="1" applyAlignment="1">
      <alignment vertical="top" wrapText="1"/>
    </xf>
    <xf numFmtId="170" fontId="3" fillId="0" borderId="3" xfId="1" applyNumberFormat="1" applyFont="1" applyFill="1" applyBorder="1" applyAlignment="1">
      <alignment horizontal="right" vertical="top"/>
    </xf>
    <xf numFmtId="168" fontId="8" fillId="3" borderId="2" xfId="1" applyNumberFormat="1" applyFont="1" applyFill="1" applyBorder="1" applyAlignment="1">
      <alignment horizontal="right" vertical="center"/>
    </xf>
    <xf numFmtId="0" fontId="5" fillId="0" borderId="0" xfId="3" applyFont="1" applyFill="1"/>
    <xf numFmtId="171" fontId="10" fillId="0" borderId="3" xfId="3" applyNumberFormat="1" applyFont="1" applyFill="1" applyBorder="1" applyAlignment="1">
      <alignment horizontal="center" vertical="center"/>
    </xf>
    <xf numFmtId="0" fontId="16" fillId="0" borderId="0" xfId="6" applyFont="1" applyAlignment="1">
      <alignment horizontal="left" vertical="center" wrapText="1"/>
    </xf>
    <xf numFmtId="0" fontId="18" fillId="0" borderId="0" xfId="6" applyFont="1" applyAlignment="1">
      <alignment vertical="center" wrapText="1"/>
    </xf>
    <xf numFmtId="0" fontId="19" fillId="0" borderId="0" xfId="6" applyFont="1" applyAlignment="1">
      <alignment horizontal="left" vertical="center" wrapText="1"/>
    </xf>
    <xf numFmtId="14" fontId="4" fillId="0" borderId="0" xfId="6" applyNumberFormat="1"/>
    <xf numFmtId="0" fontId="4" fillId="0" borderId="0" xfId="6" applyAlignment="1">
      <alignment wrapText="1"/>
    </xf>
    <xf numFmtId="0" fontId="18" fillId="0" borderId="0" xfId="6" applyFont="1" applyAlignment="1">
      <alignment vertical="center"/>
    </xf>
    <xf numFmtId="0" fontId="3" fillId="0" borderId="0" xfId="6" applyFont="1"/>
    <xf numFmtId="0" fontId="21" fillId="0" borderId="0" xfId="6" applyFont="1" applyFill="1"/>
    <xf numFmtId="0" fontId="22" fillId="0" borderId="0" xfId="6" applyFont="1" applyAlignment="1">
      <alignment vertical="center" wrapText="1"/>
    </xf>
    <xf numFmtId="164" fontId="12" fillId="4" borderId="4" xfId="2" applyFont="1" applyFill="1" applyBorder="1" applyAlignment="1" applyProtection="1">
      <alignment horizontal="right" vertical="center"/>
    </xf>
    <xf numFmtId="170" fontId="14" fillId="0" borderId="3" xfId="1" applyNumberFormat="1" applyFont="1" applyFill="1" applyBorder="1" applyAlignment="1">
      <alignment vertical="top" wrapText="1"/>
    </xf>
  </cellXfs>
  <cellStyles count="7">
    <cellStyle name="Comma 2" xfId="4"/>
    <cellStyle name="Currency 3" xfId="2"/>
    <cellStyle name="Currency 4" xfId="5"/>
    <cellStyle name="Normal" xfId="0" builtinId="0"/>
    <cellStyle name="Normal 2 2" xfId="6"/>
    <cellStyle name="Normal_Works Cost Estimte_v2" xfId="1"/>
    <cellStyle name="Tex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134937</xdr:colOff>
      <xdr:row>22</xdr:row>
      <xdr:rowOff>0</xdr:rowOff>
    </xdr:from>
    <xdr:to>
      <xdr:col>0</xdr:col>
      <xdr:colOff>4554537</xdr:colOff>
      <xdr:row>34</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37" y="7038975"/>
          <a:ext cx="44196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view="pageBreakPreview" topLeftCell="A46" zoomScale="120" zoomScaleNormal="100" zoomScaleSheetLayoutView="120" workbookViewId="0">
      <selection activeCell="B67" sqref="B67"/>
    </sheetView>
  </sheetViews>
  <sheetFormatPr defaultRowHeight="15" x14ac:dyDescent="0.25"/>
  <cols>
    <col min="1" max="1" width="106.5703125" style="100" customWidth="1"/>
    <col min="2" max="3" width="9.140625" style="86"/>
    <col min="4" max="4" width="47.85546875" style="86" bestFit="1" customWidth="1"/>
    <col min="5" max="16384" width="9.140625" style="86"/>
  </cols>
  <sheetData>
    <row r="1" spans="1:6" ht="25.5" x14ac:dyDescent="0.25">
      <c r="A1" s="96" t="s">
        <v>74</v>
      </c>
    </row>
    <row r="2" spans="1:6" ht="25.5" x14ac:dyDescent="0.25">
      <c r="A2" s="97" t="s">
        <v>75</v>
      </c>
      <c r="F2" s="86" t="s">
        <v>76</v>
      </c>
    </row>
    <row r="3" spans="1:6" ht="20.25" x14ac:dyDescent="0.25">
      <c r="A3" s="98" t="s">
        <v>77</v>
      </c>
      <c r="F3" s="99">
        <v>43203</v>
      </c>
    </row>
    <row r="4" spans="1:6" x14ac:dyDescent="0.25">
      <c r="A4" s="97" t="s">
        <v>78</v>
      </c>
    </row>
    <row r="5" spans="1:6" ht="25.5" x14ac:dyDescent="0.25">
      <c r="A5" s="97" t="s">
        <v>79</v>
      </c>
    </row>
    <row r="6" spans="1:6" ht="25.5" x14ac:dyDescent="0.25">
      <c r="A6" s="97" t="s">
        <v>80</v>
      </c>
    </row>
    <row r="7" spans="1:6" ht="51" x14ac:dyDescent="0.25">
      <c r="A7" s="97" t="s">
        <v>81</v>
      </c>
    </row>
    <row r="8" spans="1:6" ht="25.5" x14ac:dyDescent="0.25">
      <c r="A8" s="97" t="s">
        <v>82</v>
      </c>
    </row>
    <row r="9" spans="1:6" ht="20.25" x14ac:dyDescent="0.25">
      <c r="A9" s="98" t="s">
        <v>83</v>
      </c>
    </row>
    <row r="10" spans="1:6" ht="25.5" x14ac:dyDescent="0.25">
      <c r="A10" s="97" t="s">
        <v>84</v>
      </c>
    </row>
    <row r="11" spans="1:6" ht="38.25" x14ac:dyDescent="0.25">
      <c r="A11" s="97" t="s">
        <v>85</v>
      </c>
    </row>
    <row r="12" spans="1:6" ht="38.25" x14ac:dyDescent="0.25">
      <c r="A12" s="97" t="s">
        <v>86</v>
      </c>
    </row>
    <row r="13" spans="1:6" ht="25.5" x14ac:dyDescent="0.25">
      <c r="A13" s="97" t="s">
        <v>87</v>
      </c>
    </row>
    <row r="14" spans="1:6" ht="25.5" x14ac:dyDescent="0.25">
      <c r="A14" s="97" t="s">
        <v>88</v>
      </c>
    </row>
    <row r="15" spans="1:6" ht="38.25" x14ac:dyDescent="0.25">
      <c r="A15" s="97" t="s">
        <v>89</v>
      </c>
    </row>
    <row r="16" spans="1:6" ht="25.5" x14ac:dyDescent="0.25">
      <c r="A16" s="97" t="s">
        <v>90</v>
      </c>
    </row>
    <row r="17" spans="1:4" ht="25.5" x14ac:dyDescent="0.25">
      <c r="A17" s="97" t="s">
        <v>91</v>
      </c>
    </row>
    <row r="18" spans="1:4" ht="20.25" x14ac:dyDescent="0.25">
      <c r="A18" s="98" t="s">
        <v>92</v>
      </c>
    </row>
    <row r="19" spans="1:4" x14ac:dyDescent="0.25">
      <c r="A19" s="97" t="s">
        <v>93</v>
      </c>
    </row>
    <row r="20" spans="1:4" ht="25.5" x14ac:dyDescent="0.25">
      <c r="A20" s="97" t="s">
        <v>94</v>
      </c>
    </row>
    <row r="21" spans="1:4" x14ac:dyDescent="0.25">
      <c r="A21" s="97" t="s">
        <v>95</v>
      </c>
    </row>
    <row r="22" spans="1:4" x14ac:dyDescent="0.25">
      <c r="B22" s="97"/>
      <c r="C22" s="101"/>
      <c r="D22" s="101"/>
    </row>
    <row r="23" spans="1:4" x14ac:dyDescent="0.25">
      <c r="B23" s="97"/>
      <c r="C23" s="101"/>
      <c r="D23" s="101"/>
    </row>
    <row r="24" spans="1:4" x14ac:dyDescent="0.25">
      <c r="B24" s="97"/>
      <c r="C24" s="101"/>
      <c r="D24" s="101"/>
    </row>
    <row r="25" spans="1:4" x14ac:dyDescent="0.25">
      <c r="B25" s="97"/>
      <c r="C25" s="101"/>
      <c r="D25" s="101"/>
    </row>
    <row r="26" spans="1:4" x14ac:dyDescent="0.25">
      <c r="B26" s="97"/>
      <c r="C26" s="101"/>
      <c r="D26" s="101"/>
    </row>
    <row r="27" spans="1:4" x14ac:dyDescent="0.25">
      <c r="B27" s="97"/>
      <c r="C27" s="101"/>
      <c r="D27" s="101"/>
    </row>
    <row r="28" spans="1:4" x14ac:dyDescent="0.25">
      <c r="B28" s="97"/>
      <c r="C28" s="101"/>
      <c r="D28" s="101"/>
    </row>
    <row r="29" spans="1:4" x14ac:dyDescent="0.25">
      <c r="B29" s="97"/>
      <c r="C29" s="101"/>
      <c r="D29" s="101"/>
    </row>
    <row r="30" spans="1:4" x14ac:dyDescent="0.25">
      <c r="B30" s="97"/>
      <c r="C30" s="101"/>
      <c r="D30" s="101"/>
    </row>
    <row r="31" spans="1:4" x14ac:dyDescent="0.25">
      <c r="B31" s="97"/>
      <c r="C31" s="101"/>
      <c r="D31" s="101"/>
    </row>
    <row r="32" spans="1:4" x14ac:dyDescent="0.25">
      <c r="B32" s="97"/>
      <c r="C32" s="101"/>
      <c r="D32" s="101"/>
    </row>
    <row r="33" spans="1:6" x14ac:dyDescent="0.25">
      <c r="B33" s="97"/>
      <c r="C33" s="101"/>
      <c r="D33" s="101"/>
    </row>
    <row r="34" spans="1:6" x14ac:dyDescent="0.25">
      <c r="A34" s="97"/>
    </row>
    <row r="35" spans="1:6" x14ac:dyDescent="0.25">
      <c r="A35" s="97"/>
    </row>
    <row r="36" spans="1:6" ht="65.25" customHeight="1" x14ac:dyDescent="0.25">
      <c r="A36" s="97"/>
      <c r="B36" s="102"/>
      <c r="C36" s="103"/>
      <c r="D36" s="103"/>
      <c r="E36" s="86">
        <v>10150</v>
      </c>
      <c r="F36" s="103"/>
    </row>
    <row r="37" spans="1:6" ht="23.25" customHeight="1" x14ac:dyDescent="0.25">
      <c r="A37" s="104" t="s">
        <v>96</v>
      </c>
    </row>
    <row r="38" spans="1:6" ht="57" customHeight="1" x14ac:dyDescent="0.25">
      <c r="A38" s="104" t="s">
        <v>97</v>
      </c>
    </row>
    <row r="39" spans="1:6" ht="51" x14ac:dyDescent="0.25">
      <c r="A39" s="104" t="s">
        <v>98</v>
      </c>
    </row>
    <row r="40" spans="1:6" ht="20.25" x14ac:dyDescent="0.25">
      <c r="A40" s="98" t="s">
        <v>99</v>
      </c>
    </row>
    <row r="41" spans="1:6" ht="25.5" x14ac:dyDescent="0.25">
      <c r="A41" s="97" t="s">
        <v>100</v>
      </c>
    </row>
    <row r="42" spans="1:6" ht="25.5" x14ac:dyDescent="0.25">
      <c r="A42" s="97" t="s">
        <v>101</v>
      </c>
    </row>
    <row r="43" spans="1:6" ht="25.5" x14ac:dyDescent="0.25">
      <c r="A43" s="97" t="s">
        <v>102</v>
      </c>
    </row>
    <row r="44" spans="1:6" ht="20.25" x14ac:dyDescent="0.25">
      <c r="A44" s="98" t="s">
        <v>103</v>
      </c>
    </row>
    <row r="45" spans="1:6" ht="127.5" x14ac:dyDescent="0.25">
      <c r="A45" s="97" t="s">
        <v>104</v>
      </c>
    </row>
    <row r="46" spans="1:6" ht="25.5" x14ac:dyDescent="0.25">
      <c r="A46" s="97" t="s">
        <v>105</v>
      </c>
    </row>
    <row r="47" spans="1:6" ht="20.25" x14ac:dyDescent="0.25">
      <c r="A47" s="98" t="s">
        <v>106</v>
      </c>
    </row>
    <row r="48" spans="1:6" ht="25.5" x14ac:dyDescent="0.25">
      <c r="A48" s="97" t="s">
        <v>107</v>
      </c>
    </row>
    <row r="49" spans="1:1" ht="20.25" x14ac:dyDescent="0.25">
      <c r="A49" s="98" t="s">
        <v>108</v>
      </c>
    </row>
    <row r="50" spans="1:1" ht="25.5" x14ac:dyDescent="0.25">
      <c r="A50" s="97"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92"/>
  <sheetViews>
    <sheetView tabSelected="1" view="pageBreakPreview" zoomScaleNormal="55" zoomScaleSheetLayoutView="100" workbookViewId="0">
      <selection activeCell="B67" sqref="B67"/>
    </sheetView>
  </sheetViews>
  <sheetFormatPr defaultColWidth="8.85546875" defaultRowHeight="15" x14ac:dyDescent="0.25"/>
  <cols>
    <col min="1" max="1" width="12.5703125" style="82" customWidth="1"/>
    <col min="2" max="2" width="60" style="83" customWidth="1"/>
    <col min="3" max="3" width="6.140625" style="3" customWidth="1"/>
    <col min="4" max="4" width="8" style="4" customWidth="1"/>
    <col min="5" max="5" width="13.5703125" style="84" customWidth="1"/>
    <col min="6" max="6" width="16" style="85" customWidth="1"/>
    <col min="7" max="244" width="8.85546875" style="6"/>
    <col min="245" max="16384" width="8.85546875" style="86"/>
  </cols>
  <sheetData>
    <row r="1" spans="1:75" s="6" customFormat="1" ht="12.75" customHeight="1" x14ac:dyDescent="0.25">
      <c r="A1" s="1" t="s">
        <v>0</v>
      </c>
      <c r="B1" s="2" t="s">
        <v>1</v>
      </c>
      <c r="C1" s="3"/>
      <c r="D1" s="4"/>
      <c r="E1" s="5" t="s">
        <v>2</v>
      </c>
      <c r="F1" s="87" t="s">
        <v>42</v>
      </c>
    </row>
    <row r="2" spans="1:75" s="10" customFormat="1" ht="12.75" customHeight="1" x14ac:dyDescent="0.2">
      <c r="A2" s="7" t="s">
        <v>3</v>
      </c>
      <c r="B2" s="88" t="s">
        <v>41</v>
      </c>
      <c r="C2" s="8"/>
      <c r="D2" s="8"/>
      <c r="E2" s="5" t="s">
        <v>4</v>
      </c>
      <c r="F2" s="13" t="s">
        <v>48</v>
      </c>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row>
    <row r="3" spans="1:75" s="10" customFormat="1" ht="12.75" customHeight="1" x14ac:dyDescent="0.2">
      <c r="A3" s="7" t="s">
        <v>5</v>
      </c>
      <c r="B3" s="89" t="s">
        <v>43</v>
      </c>
      <c r="C3" s="8"/>
      <c r="D3" s="8"/>
      <c r="E3" s="11" t="s">
        <v>6</v>
      </c>
      <c r="F3" s="90">
        <v>43208</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row>
    <row r="4" spans="1:75" s="12" customFormat="1" ht="12.75" customHeight="1" x14ac:dyDescent="0.2">
      <c r="C4" s="13"/>
      <c r="D4" s="14"/>
      <c r="F4" s="15"/>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row>
    <row r="5" spans="1:75" s="12" customFormat="1" ht="12" x14ac:dyDescent="0.2">
      <c r="A5" s="17"/>
      <c r="B5" s="18"/>
      <c r="C5" s="13"/>
      <c r="D5" s="14"/>
      <c r="E5" s="19"/>
      <c r="F5" s="20"/>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row>
    <row r="6" spans="1:75" s="6" customFormat="1" x14ac:dyDescent="0.25">
      <c r="A6" s="21" t="s">
        <v>7</v>
      </c>
      <c r="B6" s="22" t="s">
        <v>8</v>
      </c>
      <c r="C6" s="23" t="s">
        <v>9</v>
      </c>
      <c r="D6" s="24" t="s">
        <v>10</v>
      </c>
      <c r="E6" s="25" t="s">
        <v>11</v>
      </c>
      <c r="F6" s="25" t="s">
        <v>12</v>
      </c>
    </row>
    <row r="7" spans="1:75" s="6" customFormat="1" x14ac:dyDescent="0.25">
      <c r="A7" s="26"/>
      <c r="B7" s="27" t="s">
        <v>13</v>
      </c>
      <c r="C7" s="28"/>
      <c r="D7" s="28"/>
      <c r="E7" s="29"/>
      <c r="F7" s="30"/>
    </row>
    <row r="8" spans="1:75" s="6" customFormat="1" x14ac:dyDescent="0.25">
      <c r="A8" s="31">
        <v>1</v>
      </c>
      <c r="B8" s="32" t="s">
        <v>57</v>
      </c>
      <c r="C8" s="33"/>
      <c r="D8" s="34"/>
      <c r="E8" s="35"/>
      <c r="F8" s="36"/>
    </row>
    <row r="9" spans="1:75" s="6" customFormat="1" ht="14.45" customHeight="1" x14ac:dyDescent="0.25">
      <c r="A9" s="37">
        <v>1.1000000000000001</v>
      </c>
      <c r="B9" s="38" t="s">
        <v>14</v>
      </c>
      <c r="C9" s="39" t="s">
        <v>15</v>
      </c>
      <c r="D9" s="40">
        <v>1</v>
      </c>
      <c r="E9" s="41"/>
      <c r="F9" s="42">
        <f t="shared" ref="F9:F13" si="0">D9*E9</f>
        <v>0</v>
      </c>
    </row>
    <row r="10" spans="1:75" s="6" customFormat="1" ht="24" x14ac:dyDescent="0.25">
      <c r="A10" s="37">
        <v>1.2</v>
      </c>
      <c r="B10" s="38" t="s">
        <v>58</v>
      </c>
      <c r="C10" s="39" t="s">
        <v>15</v>
      </c>
      <c r="D10" s="40">
        <v>1</v>
      </c>
      <c r="E10" s="41"/>
      <c r="F10" s="42">
        <f t="shared" si="0"/>
        <v>0</v>
      </c>
    </row>
    <row r="11" spans="1:75" s="6" customFormat="1" ht="48" x14ac:dyDescent="0.25">
      <c r="A11" s="37">
        <v>1.3</v>
      </c>
      <c r="B11" s="38" t="s">
        <v>111</v>
      </c>
      <c r="C11" s="39" t="s">
        <v>15</v>
      </c>
      <c r="D11" s="40">
        <v>1</v>
      </c>
      <c r="E11" s="41"/>
      <c r="F11" s="42">
        <f t="shared" si="0"/>
        <v>0</v>
      </c>
    </row>
    <row r="12" spans="1:75" s="6" customFormat="1" x14ac:dyDescent="0.25">
      <c r="A12" s="37">
        <v>1.4</v>
      </c>
      <c r="B12" s="38" t="s">
        <v>73</v>
      </c>
      <c r="C12" s="39" t="s">
        <v>15</v>
      </c>
      <c r="D12" s="40">
        <v>1</v>
      </c>
      <c r="E12" s="41"/>
      <c r="F12" s="42">
        <f t="shared" si="0"/>
        <v>0</v>
      </c>
    </row>
    <row r="13" spans="1:75" s="6" customFormat="1" x14ac:dyDescent="0.25">
      <c r="A13" s="37">
        <v>1.5</v>
      </c>
      <c r="B13" s="38" t="s">
        <v>16</v>
      </c>
      <c r="C13" s="39" t="s">
        <v>15</v>
      </c>
      <c r="D13" s="40">
        <v>1</v>
      </c>
      <c r="E13" s="41"/>
      <c r="F13" s="42">
        <f t="shared" si="0"/>
        <v>0</v>
      </c>
    </row>
    <row r="14" spans="1:75" s="6" customFormat="1" x14ac:dyDescent="0.25">
      <c r="A14" s="37"/>
      <c r="B14" s="38"/>
      <c r="C14" s="3"/>
      <c r="D14" s="43"/>
      <c r="E14" s="44" t="s">
        <v>17</v>
      </c>
      <c r="F14" s="42">
        <f>SUM(F9:F13)</f>
        <v>0</v>
      </c>
    </row>
    <row r="15" spans="1:75" s="6" customFormat="1" ht="14.45" customHeight="1" x14ac:dyDescent="0.25">
      <c r="A15" s="21" t="s">
        <v>7</v>
      </c>
      <c r="B15" s="22" t="s">
        <v>8</v>
      </c>
      <c r="C15" s="23" t="s">
        <v>9</v>
      </c>
      <c r="D15" s="24" t="s">
        <v>10</v>
      </c>
      <c r="E15" s="25" t="s">
        <v>11</v>
      </c>
      <c r="F15" s="25" t="s">
        <v>12</v>
      </c>
    </row>
    <row r="16" spans="1:75" s="6" customFormat="1" x14ac:dyDescent="0.25">
      <c r="A16" s="93">
        <v>2</v>
      </c>
      <c r="B16" s="27" t="s">
        <v>18</v>
      </c>
      <c r="C16" s="28"/>
      <c r="D16" s="28"/>
      <c r="E16" s="29"/>
      <c r="F16" s="30"/>
    </row>
    <row r="17" spans="1:6" s="6" customFormat="1" x14ac:dyDescent="0.25">
      <c r="A17" s="45">
        <v>2.1</v>
      </c>
      <c r="B17" s="32" t="s">
        <v>19</v>
      </c>
      <c r="C17" s="33"/>
      <c r="D17" s="34"/>
      <c r="E17" s="35"/>
      <c r="F17" s="46"/>
    </row>
    <row r="18" spans="1:6" s="6" customFormat="1" ht="24" x14ac:dyDescent="0.25">
      <c r="A18" s="58">
        <v>2.11</v>
      </c>
      <c r="B18" s="47" t="s">
        <v>69</v>
      </c>
      <c r="C18" s="39" t="s">
        <v>15</v>
      </c>
      <c r="D18" s="40">
        <v>1</v>
      </c>
      <c r="E18" s="41"/>
      <c r="F18" s="42">
        <f t="shared" ref="F18:F22" si="1">D18*E18</f>
        <v>0</v>
      </c>
    </row>
    <row r="19" spans="1:6" s="6" customFormat="1" ht="24" x14ac:dyDescent="0.25">
      <c r="A19" s="58">
        <v>2.12</v>
      </c>
      <c r="B19" s="38" t="s">
        <v>110</v>
      </c>
      <c r="C19" s="39" t="s">
        <v>15</v>
      </c>
      <c r="D19" s="40">
        <v>1</v>
      </c>
      <c r="E19" s="41"/>
      <c r="F19" s="42">
        <f t="shared" si="1"/>
        <v>0</v>
      </c>
    </row>
    <row r="20" spans="1:6" s="6" customFormat="1" ht="24" x14ac:dyDescent="0.25">
      <c r="A20" s="58">
        <v>2.13</v>
      </c>
      <c r="B20" s="38" t="s">
        <v>62</v>
      </c>
      <c r="C20" s="39" t="s">
        <v>15</v>
      </c>
      <c r="D20" s="40">
        <v>1</v>
      </c>
      <c r="E20" s="41"/>
      <c r="F20" s="42">
        <f t="shared" si="1"/>
        <v>0</v>
      </c>
    </row>
    <row r="21" spans="1:6" s="6" customFormat="1" ht="24" x14ac:dyDescent="0.25">
      <c r="A21" s="58">
        <v>2.14</v>
      </c>
      <c r="B21" s="38" t="s">
        <v>71</v>
      </c>
      <c r="C21" s="39" t="s">
        <v>20</v>
      </c>
      <c r="D21" s="50">
        <v>0.14000000000000001</v>
      </c>
      <c r="E21" s="41"/>
      <c r="F21" s="42">
        <f t="shared" si="1"/>
        <v>0</v>
      </c>
    </row>
    <row r="22" spans="1:6" s="6" customFormat="1" ht="24" x14ac:dyDescent="0.25">
      <c r="A22" s="58">
        <v>2.15</v>
      </c>
      <c r="B22" s="38" t="s">
        <v>50</v>
      </c>
      <c r="C22" s="39" t="s">
        <v>21</v>
      </c>
      <c r="D22" s="40">
        <v>26</v>
      </c>
      <c r="E22" s="41"/>
      <c r="F22" s="42">
        <f t="shared" si="1"/>
        <v>0</v>
      </c>
    </row>
    <row r="23" spans="1:6" s="6" customFormat="1" x14ac:dyDescent="0.25">
      <c r="A23" s="48"/>
      <c r="B23" s="38"/>
      <c r="C23" s="39"/>
      <c r="D23" s="43"/>
      <c r="E23" s="44" t="s">
        <v>17</v>
      </c>
      <c r="F23" s="42">
        <f>SUM(F18:F22)</f>
        <v>0</v>
      </c>
    </row>
    <row r="24" spans="1:6" s="6" customFormat="1" x14ac:dyDescent="0.25">
      <c r="A24" s="45">
        <v>2.2000000000000002</v>
      </c>
      <c r="B24" s="32" t="s">
        <v>22</v>
      </c>
      <c r="C24" s="33"/>
      <c r="D24" s="34"/>
      <c r="E24" s="35"/>
      <c r="F24" s="46"/>
    </row>
    <row r="25" spans="1:6" s="6" customFormat="1" ht="24" x14ac:dyDescent="0.25">
      <c r="A25" s="58">
        <v>2.21</v>
      </c>
      <c r="B25" s="47" t="s">
        <v>69</v>
      </c>
      <c r="C25" s="39" t="s">
        <v>15</v>
      </c>
      <c r="D25" s="40">
        <v>1</v>
      </c>
      <c r="E25" s="41"/>
      <c r="F25" s="42">
        <f t="shared" ref="F25:F28" si="2">D25*E25</f>
        <v>0</v>
      </c>
    </row>
    <row r="26" spans="1:6" s="6" customFormat="1" ht="24" x14ac:dyDescent="0.25">
      <c r="A26" s="58">
        <v>2.2200000000000002</v>
      </c>
      <c r="B26" s="38" t="s">
        <v>71</v>
      </c>
      <c r="C26" s="39" t="s">
        <v>20</v>
      </c>
      <c r="D26" s="49">
        <v>0.1</v>
      </c>
      <c r="E26" s="41"/>
      <c r="F26" s="42">
        <f t="shared" si="2"/>
        <v>0</v>
      </c>
    </row>
    <row r="27" spans="1:6" s="6" customFormat="1" ht="24" x14ac:dyDescent="0.25">
      <c r="A27" s="58">
        <v>2.23</v>
      </c>
      <c r="B27" s="38" t="s">
        <v>49</v>
      </c>
      <c r="C27" s="39" t="s">
        <v>15</v>
      </c>
      <c r="D27" s="43">
        <v>1</v>
      </c>
      <c r="E27" s="41"/>
      <c r="F27" s="42">
        <f t="shared" si="2"/>
        <v>0</v>
      </c>
    </row>
    <row r="28" spans="1:6" s="94" customFormat="1" ht="48" x14ac:dyDescent="0.25">
      <c r="A28" s="58">
        <v>2.2400000000000002</v>
      </c>
      <c r="B28" s="38" t="s">
        <v>72</v>
      </c>
      <c r="C28" s="39" t="s">
        <v>15</v>
      </c>
      <c r="D28" s="43">
        <v>1</v>
      </c>
      <c r="E28" s="41"/>
      <c r="F28" s="42">
        <f t="shared" si="2"/>
        <v>0</v>
      </c>
    </row>
    <row r="29" spans="1:6" s="6" customFormat="1" x14ac:dyDescent="0.25">
      <c r="A29" s="48"/>
      <c r="B29" s="38"/>
      <c r="C29" s="39"/>
      <c r="D29" s="43"/>
      <c r="E29" s="44" t="s">
        <v>17</v>
      </c>
      <c r="F29" s="42">
        <f>SUM(F25:F28)</f>
        <v>0</v>
      </c>
    </row>
    <row r="30" spans="1:6" s="6" customFormat="1" x14ac:dyDescent="0.25">
      <c r="A30" s="45">
        <v>2.2999999999999998</v>
      </c>
      <c r="B30" s="32" t="s">
        <v>23</v>
      </c>
      <c r="C30" s="33"/>
      <c r="D30" s="34"/>
      <c r="E30" s="35"/>
      <c r="F30" s="46"/>
    </row>
    <row r="31" spans="1:6" s="6" customFormat="1" ht="24" x14ac:dyDescent="0.25">
      <c r="A31" s="58">
        <v>2.31</v>
      </c>
      <c r="B31" s="47" t="s">
        <v>69</v>
      </c>
      <c r="C31" s="39" t="s">
        <v>15</v>
      </c>
      <c r="D31" s="40">
        <v>1</v>
      </c>
      <c r="E31" s="41"/>
      <c r="F31" s="42">
        <f>D31*E31</f>
        <v>0</v>
      </c>
    </row>
    <row r="32" spans="1:6" s="6" customFormat="1" ht="24" x14ac:dyDescent="0.25">
      <c r="A32" s="58">
        <v>2.3199999999999998</v>
      </c>
      <c r="B32" s="38" t="s">
        <v>50</v>
      </c>
      <c r="C32" s="39" t="s">
        <v>21</v>
      </c>
      <c r="D32" s="49">
        <v>5.35</v>
      </c>
      <c r="E32" s="41"/>
      <c r="F32" s="42"/>
    </row>
    <row r="33" spans="1:6" s="6" customFormat="1" ht="24" x14ac:dyDescent="0.25">
      <c r="A33" s="58">
        <v>2.33</v>
      </c>
      <c r="B33" s="38" t="s">
        <v>71</v>
      </c>
      <c r="C33" s="39" t="s">
        <v>20</v>
      </c>
      <c r="D33" s="49">
        <v>0.1</v>
      </c>
      <c r="E33" s="41"/>
      <c r="F33" s="42">
        <f>D33*E33</f>
        <v>0</v>
      </c>
    </row>
    <row r="34" spans="1:6" s="6" customFormat="1" ht="24" x14ac:dyDescent="0.25">
      <c r="A34" s="58">
        <v>2.34</v>
      </c>
      <c r="B34" s="38" t="s">
        <v>49</v>
      </c>
      <c r="C34" s="39" t="s">
        <v>15</v>
      </c>
      <c r="D34" s="43">
        <v>1</v>
      </c>
      <c r="E34" s="41"/>
      <c r="F34" s="42">
        <f>D34*E34</f>
        <v>0</v>
      </c>
    </row>
    <row r="35" spans="1:6" s="6" customFormat="1" x14ac:dyDescent="0.25">
      <c r="A35" s="48"/>
      <c r="B35" s="38"/>
      <c r="C35" s="39"/>
      <c r="D35" s="43"/>
      <c r="E35" s="44" t="s">
        <v>17</v>
      </c>
      <c r="F35" s="42">
        <f>SUM(F31:F34)</f>
        <v>0</v>
      </c>
    </row>
    <row r="36" spans="1:6" s="6" customFormat="1" x14ac:dyDescent="0.25">
      <c r="A36" s="45">
        <v>2.4</v>
      </c>
      <c r="B36" s="32" t="s">
        <v>24</v>
      </c>
      <c r="C36" s="33"/>
      <c r="D36" s="34"/>
      <c r="E36" s="35"/>
      <c r="F36" s="46"/>
    </row>
    <row r="37" spans="1:6" s="6" customFormat="1" ht="36" x14ac:dyDescent="0.25">
      <c r="A37" s="58">
        <v>2.41</v>
      </c>
      <c r="B37" s="47" t="s">
        <v>70</v>
      </c>
      <c r="C37" s="39" t="s">
        <v>15</v>
      </c>
      <c r="D37" s="40">
        <v>1</v>
      </c>
      <c r="E37" s="41"/>
      <c r="F37" s="42">
        <f>D37*E37</f>
        <v>0</v>
      </c>
    </row>
    <row r="38" spans="1:6" s="6" customFormat="1" ht="24" x14ac:dyDescent="0.25">
      <c r="A38" s="58">
        <v>2.42</v>
      </c>
      <c r="B38" s="38" t="s">
        <v>61</v>
      </c>
      <c r="C38" s="39" t="s">
        <v>15</v>
      </c>
      <c r="D38" s="40">
        <v>1</v>
      </c>
      <c r="E38" s="41"/>
      <c r="F38" s="42">
        <f t="shared" ref="F38:F42" si="3">D38*E38</f>
        <v>0</v>
      </c>
    </row>
    <row r="39" spans="1:6" s="6" customFormat="1" ht="24" x14ac:dyDescent="0.25">
      <c r="A39" s="58">
        <v>2.4300000000000002</v>
      </c>
      <c r="B39" s="38" t="s">
        <v>62</v>
      </c>
      <c r="C39" s="39" t="s">
        <v>15</v>
      </c>
      <c r="D39" s="40">
        <v>1</v>
      </c>
      <c r="E39" s="41"/>
      <c r="F39" s="42">
        <f t="shared" si="3"/>
        <v>0</v>
      </c>
    </row>
    <row r="40" spans="1:6" s="6" customFormat="1" ht="24" x14ac:dyDescent="0.25">
      <c r="A40" s="58">
        <v>2.44</v>
      </c>
      <c r="B40" s="38" t="s">
        <v>50</v>
      </c>
      <c r="C40" s="39" t="s">
        <v>21</v>
      </c>
      <c r="D40" s="49">
        <v>5.5</v>
      </c>
      <c r="E40" s="41"/>
      <c r="F40" s="42">
        <f t="shared" si="3"/>
        <v>0</v>
      </c>
    </row>
    <row r="41" spans="1:6" s="6" customFormat="1" ht="24" x14ac:dyDescent="0.25">
      <c r="A41" s="58">
        <v>2.4500000000000002</v>
      </c>
      <c r="B41" s="38" t="s">
        <v>71</v>
      </c>
      <c r="C41" s="39" t="s">
        <v>20</v>
      </c>
      <c r="D41" s="49">
        <v>0.1</v>
      </c>
      <c r="E41" s="41"/>
      <c r="F41" s="42">
        <f t="shared" si="3"/>
        <v>0</v>
      </c>
    </row>
    <row r="42" spans="1:6" s="6" customFormat="1" ht="24" x14ac:dyDescent="0.25">
      <c r="A42" s="58">
        <v>2.46</v>
      </c>
      <c r="B42" s="38" t="s">
        <v>49</v>
      </c>
      <c r="C42" s="39" t="s">
        <v>15</v>
      </c>
      <c r="D42" s="43">
        <v>1</v>
      </c>
      <c r="E42" s="41"/>
      <c r="F42" s="42">
        <f t="shared" si="3"/>
        <v>0</v>
      </c>
    </row>
    <row r="43" spans="1:6" s="6" customFormat="1" x14ac:dyDescent="0.25">
      <c r="A43" s="48"/>
      <c r="B43" s="38"/>
      <c r="C43" s="39"/>
      <c r="D43" s="43"/>
      <c r="E43" s="44" t="s">
        <v>17</v>
      </c>
      <c r="F43" s="42">
        <f>SUM(F37:F42)</f>
        <v>0</v>
      </c>
    </row>
    <row r="44" spans="1:6" s="6" customFormat="1" x14ac:dyDescent="0.25">
      <c r="A44" s="45">
        <v>2.5</v>
      </c>
      <c r="B44" s="32" t="s">
        <v>25</v>
      </c>
      <c r="C44" s="33"/>
      <c r="D44" s="34"/>
      <c r="E44" s="35"/>
      <c r="F44" s="46"/>
    </row>
    <row r="45" spans="1:6" s="6" customFormat="1" ht="24" x14ac:dyDescent="0.25">
      <c r="A45" s="58">
        <v>2.5099999999999998</v>
      </c>
      <c r="B45" s="47" t="s">
        <v>69</v>
      </c>
      <c r="C45" s="39" t="s">
        <v>15</v>
      </c>
      <c r="D45" s="40">
        <v>1</v>
      </c>
      <c r="E45" s="41"/>
      <c r="F45" s="42">
        <f>D45*E45</f>
        <v>0</v>
      </c>
    </row>
    <row r="46" spans="1:6" s="6" customFormat="1" ht="24" x14ac:dyDescent="0.25">
      <c r="A46" s="58">
        <v>2.52</v>
      </c>
      <c r="B46" s="38" t="s">
        <v>62</v>
      </c>
      <c r="C46" s="39" t="s">
        <v>15</v>
      </c>
      <c r="D46" s="43">
        <v>1</v>
      </c>
      <c r="E46" s="41"/>
      <c r="F46" s="42">
        <f t="shared" ref="F46:F50" si="4">D46*E46</f>
        <v>0</v>
      </c>
    </row>
    <row r="47" spans="1:6" s="6" customFormat="1" ht="36" x14ac:dyDescent="0.25">
      <c r="A47" s="58">
        <v>2.5299999999999998</v>
      </c>
      <c r="B47" s="38" t="s">
        <v>64</v>
      </c>
      <c r="C47" s="39" t="s">
        <v>15</v>
      </c>
      <c r="D47" s="43">
        <v>1</v>
      </c>
      <c r="E47" s="41"/>
      <c r="F47" s="42">
        <f t="shared" si="4"/>
        <v>0</v>
      </c>
    </row>
    <row r="48" spans="1:6" s="6" customFormat="1" ht="24" x14ac:dyDescent="0.25">
      <c r="A48" s="58">
        <v>2.54</v>
      </c>
      <c r="B48" s="38" t="s">
        <v>71</v>
      </c>
      <c r="C48" s="39" t="s">
        <v>20</v>
      </c>
      <c r="D48" s="49">
        <v>1</v>
      </c>
      <c r="E48" s="41"/>
      <c r="F48" s="42">
        <f t="shared" si="4"/>
        <v>0</v>
      </c>
    </row>
    <row r="49" spans="1:89" s="6" customFormat="1" ht="24" x14ac:dyDescent="0.25">
      <c r="A49" s="58">
        <v>2.5499999999999998</v>
      </c>
      <c r="B49" s="38" t="s">
        <v>49</v>
      </c>
      <c r="C49" s="39" t="s">
        <v>15</v>
      </c>
      <c r="D49" s="43">
        <v>1</v>
      </c>
      <c r="E49" s="41"/>
      <c r="F49" s="42">
        <f t="shared" si="4"/>
        <v>0</v>
      </c>
    </row>
    <row r="50" spans="1:89" s="6" customFormat="1" ht="36" x14ac:dyDescent="0.25">
      <c r="A50" s="58">
        <v>2.56</v>
      </c>
      <c r="B50" s="38" t="s">
        <v>47</v>
      </c>
      <c r="C50" s="39" t="s">
        <v>15</v>
      </c>
      <c r="D50" s="43">
        <v>1</v>
      </c>
      <c r="E50" s="41"/>
      <c r="F50" s="42">
        <f t="shared" si="4"/>
        <v>0</v>
      </c>
    </row>
    <row r="51" spans="1:89" s="6" customFormat="1" x14ac:dyDescent="0.25">
      <c r="A51" s="48"/>
      <c r="B51" s="38"/>
      <c r="C51" s="39"/>
      <c r="D51" s="43"/>
      <c r="E51" s="44" t="s">
        <v>17</v>
      </c>
      <c r="F51" s="42">
        <f>SUM(F45:F50)</f>
        <v>0</v>
      </c>
    </row>
    <row r="52" spans="1:89" s="6" customFormat="1" x14ac:dyDescent="0.25">
      <c r="A52" s="45">
        <v>2.6</v>
      </c>
      <c r="B52" s="32" t="s">
        <v>26</v>
      </c>
      <c r="C52" s="33"/>
      <c r="D52" s="34"/>
      <c r="E52" s="35"/>
      <c r="F52" s="46"/>
    </row>
    <row r="53" spans="1:89" s="6" customFormat="1" ht="24" x14ac:dyDescent="0.25">
      <c r="A53" s="58">
        <v>2.61</v>
      </c>
      <c r="B53" s="47" t="s">
        <v>69</v>
      </c>
      <c r="C53" s="39" t="s">
        <v>15</v>
      </c>
      <c r="D53" s="40">
        <v>1</v>
      </c>
      <c r="E53" s="41"/>
      <c r="F53" s="42">
        <f>D53*E53</f>
        <v>0</v>
      </c>
    </row>
    <row r="54" spans="1:89" s="6" customFormat="1" ht="24" x14ac:dyDescent="0.25">
      <c r="A54" s="58">
        <v>2.62</v>
      </c>
      <c r="B54" s="38" t="s">
        <v>62</v>
      </c>
      <c r="C54" s="39" t="s">
        <v>15</v>
      </c>
      <c r="D54" s="40">
        <v>1</v>
      </c>
      <c r="E54" s="41"/>
      <c r="F54" s="42">
        <f>D54*E54</f>
        <v>0</v>
      </c>
    </row>
    <row r="55" spans="1:89" s="6" customFormat="1" ht="24" x14ac:dyDescent="0.25">
      <c r="A55" s="58">
        <v>2.63</v>
      </c>
      <c r="B55" s="38" t="s">
        <v>63</v>
      </c>
      <c r="C55" s="39" t="s">
        <v>15</v>
      </c>
      <c r="D55" s="40">
        <v>1</v>
      </c>
      <c r="E55" s="41"/>
      <c r="F55" s="42">
        <f t="shared" ref="F55:F58" si="5">D55*E55</f>
        <v>0</v>
      </c>
    </row>
    <row r="56" spans="1:89" s="6" customFormat="1" ht="24" x14ac:dyDescent="0.25">
      <c r="A56" s="58">
        <v>2.64</v>
      </c>
      <c r="B56" s="38" t="s">
        <v>71</v>
      </c>
      <c r="C56" s="39" t="s">
        <v>20</v>
      </c>
      <c r="D56" s="50">
        <v>0.1</v>
      </c>
      <c r="E56" s="41"/>
      <c r="F56" s="42">
        <f t="shared" si="5"/>
        <v>0</v>
      </c>
    </row>
    <row r="57" spans="1:89" s="6" customFormat="1" ht="24" x14ac:dyDescent="0.25">
      <c r="A57" s="58">
        <v>2.66</v>
      </c>
      <c r="B57" s="38" t="s">
        <v>50</v>
      </c>
      <c r="C57" s="39" t="s">
        <v>21</v>
      </c>
      <c r="D57" s="49">
        <v>2.0499999999999998</v>
      </c>
      <c r="E57" s="41"/>
      <c r="F57" s="42">
        <f t="shared" si="5"/>
        <v>0</v>
      </c>
    </row>
    <row r="58" spans="1:89" s="6" customFormat="1" ht="24" x14ac:dyDescent="0.25">
      <c r="A58" s="58">
        <v>2.67</v>
      </c>
      <c r="B58" s="38" t="s">
        <v>49</v>
      </c>
      <c r="C58" s="39" t="s">
        <v>15</v>
      </c>
      <c r="D58" s="43">
        <v>1</v>
      </c>
      <c r="E58" s="41"/>
      <c r="F58" s="42">
        <f t="shared" si="5"/>
        <v>0</v>
      </c>
    </row>
    <row r="59" spans="1:89" s="6" customFormat="1" x14ac:dyDescent="0.25">
      <c r="A59" s="48"/>
      <c r="B59" s="38"/>
      <c r="C59" s="39"/>
      <c r="D59" s="43"/>
      <c r="E59" s="44" t="s">
        <v>17</v>
      </c>
      <c r="F59" s="42">
        <f>SUM(F53:F58)</f>
        <v>0</v>
      </c>
    </row>
    <row r="60" spans="1:89" s="57" customFormat="1" ht="12.75" x14ac:dyDescent="0.2">
      <c r="A60" s="45">
        <v>2.7</v>
      </c>
      <c r="B60" s="51" t="s">
        <v>27</v>
      </c>
      <c r="C60" s="52"/>
      <c r="D60" s="52"/>
      <c r="E60" s="53"/>
      <c r="F60" s="54"/>
      <c r="G60" s="55"/>
      <c r="H60" s="55"/>
      <c r="I60" s="55"/>
      <c r="J60" s="55"/>
      <c r="K60" s="55"/>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row>
    <row r="61" spans="1:89" s="63" customFormat="1" ht="24" x14ac:dyDescent="0.2">
      <c r="A61" s="58">
        <v>2.71</v>
      </c>
      <c r="B61" s="47" t="s">
        <v>69</v>
      </c>
      <c r="C61" s="59" t="s">
        <v>15</v>
      </c>
      <c r="D61" s="60">
        <v>1</v>
      </c>
      <c r="E61" s="61"/>
      <c r="F61" s="42">
        <f>D61*E61</f>
        <v>0</v>
      </c>
      <c r="G61" s="16"/>
      <c r="H61" s="16"/>
      <c r="I61" s="16"/>
      <c r="J61" s="16"/>
      <c r="K61" s="16"/>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row>
    <row r="62" spans="1:89" s="63" customFormat="1" ht="24" x14ac:dyDescent="0.2">
      <c r="A62" s="58">
        <v>2.72</v>
      </c>
      <c r="B62" s="38" t="s">
        <v>62</v>
      </c>
      <c r="C62" s="59" t="s">
        <v>15</v>
      </c>
      <c r="D62" s="60">
        <v>1</v>
      </c>
      <c r="E62" s="61"/>
      <c r="F62" s="42">
        <f>D62*E62</f>
        <v>0</v>
      </c>
      <c r="G62" s="16"/>
      <c r="H62" s="16"/>
      <c r="I62" s="16"/>
      <c r="J62" s="16"/>
      <c r="K62" s="16"/>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row>
    <row r="63" spans="1:89" s="6" customFormat="1" ht="24" x14ac:dyDescent="0.25">
      <c r="A63" s="58">
        <v>2.73</v>
      </c>
      <c r="B63" s="38" t="s">
        <v>49</v>
      </c>
      <c r="C63" s="59" t="s">
        <v>15</v>
      </c>
      <c r="D63" s="60">
        <v>1</v>
      </c>
      <c r="E63" s="61"/>
      <c r="F63" s="42">
        <f t="shared" ref="F63" si="6">D63*E63</f>
        <v>0</v>
      </c>
    </row>
    <row r="64" spans="1:89" s="63" customFormat="1" ht="12.75" x14ac:dyDescent="0.2">
      <c r="A64" s="64"/>
      <c r="B64" s="65"/>
      <c r="C64" s="59"/>
      <c r="D64" s="59"/>
      <c r="E64" s="66" t="s">
        <v>17</v>
      </c>
      <c r="F64" s="42">
        <f>SUM(F61:F63)</f>
        <v>0</v>
      </c>
      <c r="G64" s="16"/>
      <c r="H64" s="16"/>
      <c r="I64" s="16"/>
      <c r="J64" s="16"/>
      <c r="K64" s="16"/>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row>
    <row r="65" spans="1:89" s="63" customFormat="1" ht="12.75" x14ac:dyDescent="0.2">
      <c r="A65" s="21" t="s">
        <v>7</v>
      </c>
      <c r="B65" s="22" t="s">
        <v>8</v>
      </c>
      <c r="C65" s="23" t="s">
        <v>9</v>
      </c>
      <c r="D65" s="24" t="s">
        <v>10</v>
      </c>
      <c r="E65" s="25" t="s">
        <v>11</v>
      </c>
      <c r="F65" s="25" t="s">
        <v>12</v>
      </c>
      <c r="G65" s="16"/>
      <c r="H65" s="16"/>
      <c r="I65" s="16"/>
      <c r="J65" s="16"/>
      <c r="K65" s="16"/>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row>
    <row r="66" spans="1:89" s="63" customFormat="1" ht="12.75" x14ac:dyDescent="0.2">
      <c r="A66" s="31">
        <v>3</v>
      </c>
      <c r="B66" s="32" t="s">
        <v>28</v>
      </c>
      <c r="C66" s="33"/>
      <c r="D66" s="34"/>
      <c r="E66" s="35"/>
      <c r="F66" s="46"/>
      <c r="G66" s="16"/>
      <c r="H66" s="16"/>
      <c r="I66" s="16"/>
      <c r="J66" s="16"/>
      <c r="K66" s="16"/>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row>
    <row r="67" spans="1:89" s="63" customFormat="1" ht="24" x14ac:dyDescent="0.2">
      <c r="A67" s="92"/>
      <c r="B67" s="106" t="s">
        <v>113</v>
      </c>
      <c r="C67" s="92"/>
      <c r="D67" s="92"/>
      <c r="E67" s="92"/>
      <c r="F67" s="92"/>
      <c r="G67" s="16"/>
      <c r="H67" s="16"/>
      <c r="I67" s="16"/>
      <c r="J67" s="16"/>
      <c r="K67" s="16"/>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row>
    <row r="68" spans="1:89" s="63" customFormat="1" ht="12.75" x14ac:dyDescent="0.2">
      <c r="A68" s="92"/>
      <c r="B68" s="67" t="s">
        <v>112</v>
      </c>
      <c r="C68" s="39"/>
      <c r="D68" s="43"/>
      <c r="E68" s="41"/>
      <c r="F68" s="42"/>
      <c r="G68" s="16"/>
      <c r="H68" s="16"/>
      <c r="I68" s="16"/>
      <c r="J68" s="16"/>
      <c r="K68" s="16"/>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row>
    <row r="69" spans="1:89" s="6" customFormat="1" x14ac:dyDescent="0.25">
      <c r="A69" s="37">
        <v>3.1</v>
      </c>
      <c r="B69" s="38" t="s">
        <v>29</v>
      </c>
      <c r="C69" s="39" t="s">
        <v>30</v>
      </c>
      <c r="D69" s="43">
        <v>20</v>
      </c>
      <c r="E69" s="41"/>
      <c r="F69" s="42">
        <f>D69*E69</f>
        <v>0</v>
      </c>
    </row>
    <row r="70" spans="1:89" s="6" customFormat="1" x14ac:dyDescent="0.25">
      <c r="A70" s="37">
        <v>3.2</v>
      </c>
      <c r="B70" s="38" t="s">
        <v>46</v>
      </c>
      <c r="C70" s="39" t="s">
        <v>30</v>
      </c>
      <c r="D70" s="43">
        <v>20</v>
      </c>
      <c r="E70" s="41"/>
      <c r="F70" s="42">
        <f>D70*E70</f>
        <v>0</v>
      </c>
    </row>
    <row r="71" spans="1:89" s="6" customFormat="1" x14ac:dyDescent="0.25">
      <c r="A71" s="37">
        <v>3.3</v>
      </c>
      <c r="B71" s="38" t="s">
        <v>31</v>
      </c>
      <c r="C71" s="39" t="s">
        <v>30</v>
      </c>
      <c r="D71" s="43">
        <v>20</v>
      </c>
      <c r="E71" s="41"/>
      <c r="F71" s="42">
        <f>D71*E71</f>
        <v>0</v>
      </c>
    </row>
    <row r="72" spans="1:89" s="6" customFormat="1" ht="24" x14ac:dyDescent="0.25">
      <c r="A72" s="37">
        <v>3.4</v>
      </c>
      <c r="B72" s="38" t="s">
        <v>71</v>
      </c>
      <c r="C72" s="39" t="s">
        <v>20</v>
      </c>
      <c r="D72" s="95">
        <v>1</v>
      </c>
      <c r="E72" s="41"/>
      <c r="F72" s="42">
        <f t="shared" ref="F72:F78" si="7">D72*E72</f>
        <v>0</v>
      </c>
    </row>
    <row r="73" spans="1:89" s="6" customFormat="1" ht="24" x14ac:dyDescent="0.25">
      <c r="A73" s="37">
        <v>3.5</v>
      </c>
      <c r="B73" s="38" t="s">
        <v>50</v>
      </c>
      <c r="C73" s="39" t="s">
        <v>21</v>
      </c>
      <c r="D73" s="40">
        <v>20</v>
      </c>
      <c r="E73" s="41"/>
      <c r="F73" s="42">
        <f t="shared" si="7"/>
        <v>0</v>
      </c>
    </row>
    <row r="74" spans="1:89" s="6" customFormat="1" x14ac:dyDescent="0.25">
      <c r="A74" s="37">
        <v>3.6</v>
      </c>
      <c r="B74" s="67" t="s">
        <v>59</v>
      </c>
      <c r="C74" s="39"/>
      <c r="D74" s="40"/>
      <c r="E74" s="41"/>
      <c r="F74" s="42"/>
    </row>
    <row r="75" spans="1:89" s="6" customFormat="1" ht="48" x14ac:dyDescent="0.25">
      <c r="A75" s="92"/>
      <c r="B75" s="91" t="s">
        <v>60</v>
      </c>
      <c r="C75" s="39"/>
      <c r="D75" s="40"/>
      <c r="E75" s="41"/>
      <c r="F75" s="42"/>
    </row>
    <row r="76" spans="1:89" s="6" customFormat="1" x14ac:dyDescent="0.25">
      <c r="A76" s="92" t="s">
        <v>54</v>
      </c>
      <c r="B76" s="38" t="s">
        <v>52</v>
      </c>
      <c r="C76" s="39" t="s">
        <v>21</v>
      </c>
      <c r="D76" s="40">
        <v>100</v>
      </c>
      <c r="E76" s="41"/>
      <c r="F76" s="42">
        <f t="shared" si="7"/>
        <v>0</v>
      </c>
    </row>
    <row r="77" spans="1:89" s="6" customFormat="1" x14ac:dyDescent="0.25">
      <c r="A77" s="92" t="s">
        <v>55</v>
      </c>
      <c r="B77" s="38" t="s">
        <v>51</v>
      </c>
      <c r="C77" s="39" t="s">
        <v>21</v>
      </c>
      <c r="D77" s="40">
        <v>100</v>
      </c>
      <c r="E77" s="41"/>
      <c r="F77" s="42">
        <f t="shared" si="7"/>
        <v>0</v>
      </c>
    </row>
    <row r="78" spans="1:89" s="6" customFormat="1" x14ac:dyDescent="0.25">
      <c r="A78" s="92" t="s">
        <v>56</v>
      </c>
      <c r="B78" s="38" t="s">
        <v>53</v>
      </c>
      <c r="C78" s="39" t="s">
        <v>21</v>
      </c>
      <c r="D78" s="43">
        <v>100</v>
      </c>
      <c r="E78" s="41"/>
      <c r="F78" s="42">
        <f t="shared" si="7"/>
        <v>0</v>
      </c>
    </row>
    <row r="79" spans="1:89" s="6" customFormat="1" x14ac:dyDescent="0.25">
      <c r="A79" s="92"/>
      <c r="B79" s="67" t="s">
        <v>32</v>
      </c>
      <c r="C79" s="39"/>
      <c r="D79" s="43"/>
      <c r="E79" s="41"/>
      <c r="F79" s="42"/>
    </row>
    <row r="80" spans="1:89" s="6" customFormat="1" ht="24" x14ac:dyDescent="0.25">
      <c r="A80" s="37">
        <v>3.7</v>
      </c>
      <c r="B80" s="38" t="s">
        <v>67</v>
      </c>
      <c r="C80" s="39" t="s">
        <v>33</v>
      </c>
      <c r="D80" s="43">
        <v>1</v>
      </c>
      <c r="E80" s="41">
        <v>10000</v>
      </c>
      <c r="F80" s="42">
        <f>D80*E80</f>
        <v>10000</v>
      </c>
    </row>
    <row r="81" spans="1:6" s="6" customFormat="1" ht="24" x14ac:dyDescent="0.25">
      <c r="A81" s="37">
        <v>3.7</v>
      </c>
      <c r="B81" s="38" t="s">
        <v>68</v>
      </c>
      <c r="C81" s="39" t="s">
        <v>33</v>
      </c>
      <c r="D81" s="43">
        <v>1</v>
      </c>
      <c r="E81" s="41">
        <v>10000</v>
      </c>
      <c r="F81" s="42">
        <f>D81*E81</f>
        <v>10000</v>
      </c>
    </row>
    <row r="82" spans="1:6" s="6" customFormat="1" x14ac:dyDescent="0.25">
      <c r="A82" s="37"/>
      <c r="B82" s="67" t="s">
        <v>66</v>
      </c>
      <c r="C82" s="39"/>
      <c r="D82" s="43"/>
      <c r="E82" s="41"/>
      <c r="F82" s="42"/>
    </row>
    <row r="83" spans="1:6" s="6" customFormat="1" x14ac:dyDescent="0.25">
      <c r="A83" s="37">
        <v>3.9</v>
      </c>
      <c r="B83" s="38" t="s">
        <v>45</v>
      </c>
      <c r="C83" s="39" t="s">
        <v>34</v>
      </c>
      <c r="D83" s="43"/>
      <c r="E83" s="41"/>
      <c r="F83" s="42">
        <f>D83*E83</f>
        <v>0</v>
      </c>
    </row>
    <row r="84" spans="1:6" s="6" customFormat="1" ht="24" x14ac:dyDescent="0.25">
      <c r="A84" s="58">
        <v>3.1</v>
      </c>
      <c r="B84" s="38" t="s">
        <v>65</v>
      </c>
      <c r="C84" s="39" t="s">
        <v>34</v>
      </c>
      <c r="D84" s="43"/>
      <c r="E84" s="41"/>
      <c r="F84" s="42">
        <f>D84*E84</f>
        <v>0</v>
      </c>
    </row>
    <row r="85" spans="1:6" s="6" customFormat="1" x14ac:dyDescent="0.25">
      <c r="A85" s="37"/>
      <c r="B85" s="67" t="s">
        <v>35</v>
      </c>
      <c r="C85" s="39"/>
      <c r="D85" s="43"/>
      <c r="E85" s="41"/>
      <c r="F85" s="42"/>
    </row>
    <row r="86" spans="1:6" s="6" customFormat="1" ht="24" x14ac:dyDescent="0.25">
      <c r="A86" s="58">
        <v>3.11</v>
      </c>
      <c r="B86" s="38" t="s">
        <v>44</v>
      </c>
      <c r="C86" s="39" t="s">
        <v>36</v>
      </c>
      <c r="D86" s="43">
        <v>1</v>
      </c>
      <c r="E86" s="41"/>
      <c r="F86" s="42">
        <f>D86*E86</f>
        <v>0</v>
      </c>
    </row>
    <row r="87" spans="1:6" s="6" customFormat="1" x14ac:dyDescent="0.25">
      <c r="A87" s="48"/>
      <c r="B87" s="38"/>
      <c r="C87" s="39"/>
      <c r="D87" s="43"/>
      <c r="E87" s="44" t="s">
        <v>17</v>
      </c>
      <c r="F87" s="42">
        <f>SUM(F68:F86)</f>
        <v>20000</v>
      </c>
    </row>
    <row r="88" spans="1:6" s="6" customFormat="1" x14ac:dyDescent="0.25">
      <c r="A88" s="68"/>
      <c r="B88" s="69" t="s">
        <v>37</v>
      </c>
      <c r="C88" s="70"/>
      <c r="D88" s="70"/>
      <c r="E88" s="71"/>
      <c r="F88" s="72">
        <f>SUM(F14,F64,F59,F51,F43,F35,F29,F23,F87)</f>
        <v>20000</v>
      </c>
    </row>
    <row r="89" spans="1:6" s="6" customFormat="1" x14ac:dyDescent="0.25">
      <c r="A89" s="73"/>
      <c r="B89" s="74"/>
      <c r="C89" s="75"/>
      <c r="D89" s="76"/>
      <c r="E89" s="77"/>
      <c r="F89" s="78"/>
    </row>
    <row r="90" spans="1:6" s="6" customFormat="1" x14ac:dyDescent="0.25">
      <c r="A90" s="79"/>
      <c r="B90" s="80"/>
      <c r="C90" s="105" t="s">
        <v>38</v>
      </c>
      <c r="D90" s="105"/>
      <c r="E90" s="105"/>
      <c r="F90" s="81">
        <f>F88</f>
        <v>20000</v>
      </c>
    </row>
    <row r="91" spans="1:6" s="6" customFormat="1" x14ac:dyDescent="0.25">
      <c r="A91" s="79"/>
      <c r="B91" s="80"/>
      <c r="C91" s="105" t="s">
        <v>39</v>
      </c>
      <c r="D91" s="105"/>
      <c r="E91" s="105"/>
      <c r="F91" s="81">
        <f>F90*15%</f>
        <v>3000</v>
      </c>
    </row>
    <row r="92" spans="1:6" s="6" customFormat="1" x14ac:dyDescent="0.25">
      <c r="A92" s="79"/>
      <c r="B92" s="80"/>
      <c r="C92" s="105" t="s">
        <v>40</v>
      </c>
      <c r="D92" s="105"/>
      <c r="E92" s="105"/>
      <c r="F92" s="81">
        <f>F90+F91</f>
        <v>23000</v>
      </c>
    </row>
  </sheetData>
  <mergeCells count="3">
    <mergeCell ref="C90:E90"/>
    <mergeCell ref="C91:E91"/>
    <mergeCell ref="C92:E92"/>
  </mergeCells>
  <pageMargins left="0.70866141732283472" right="0.70866141732283472" top="0.74803149606299213" bottom="0.74803149606299213" header="0.31496062992125984" footer="0.31496062992125984"/>
  <pageSetup paperSize="9" scale="74" fitToHeight="0" orientation="portrait"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Maintenance SOP</vt:lpstr>
      <vt:lpstr>Information!_Toc329078449</vt:lpstr>
      <vt:lpstr>Information!Print_Area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Heather</dc:creator>
  <cp:lastModifiedBy>Gareth Clayton</cp:lastModifiedBy>
  <cp:lastPrinted>2018-04-18T20:03:22Z</cp:lastPrinted>
  <dcterms:created xsi:type="dcterms:W3CDTF">2017-11-14T00:10:43Z</dcterms:created>
  <dcterms:modified xsi:type="dcterms:W3CDTF">2018-04-18T20:03:25Z</dcterms:modified>
</cp:coreProperties>
</file>